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60" windowWidth="19440" windowHeight="11700" tabRatio="1000" firstSheet="1" activeTab="1"/>
  </bookViews>
  <sheets>
    <sheet name="Титульный лист" sheetId="5" r:id="rId1"/>
    <sheet name="График учебного процесса" sheetId="2" r:id="rId2"/>
    <sheet name="сводные данные побюджету времен" sheetId="3" r:id="rId3"/>
    <sheet name="план учебного процеса" sheetId="7" r:id="rId4"/>
    <sheet name="1 курс_2020-21" sheetId="14" r:id="rId5"/>
    <sheet name="2 курс_2021-22 " sheetId="18" r:id="rId6"/>
    <sheet name="3 курс_2020-24 " sheetId="21" r:id="rId7"/>
    <sheet name="4 курс 2018-2022" sheetId="22" r:id="rId8"/>
    <sheet name="4 курс_2020-24" sheetId="20" r:id="rId9"/>
  </sheets>
  <definedNames>
    <definedName name="_xlnm.Print_Area" localSheetId="4">'1 курс_2020-21'!$A$1:$BE$64</definedName>
    <definedName name="_xlnm.Print_Area" localSheetId="5">'2 курс_2021-22 '!$A$1:$BE$67</definedName>
    <definedName name="_xlnm.Print_Area" localSheetId="6">'3 курс_2020-24 '!$A$1:$BD$67</definedName>
    <definedName name="_xlnm.Print_Area" localSheetId="7">'4 курс 2018-2022'!$A$1:$BD$59</definedName>
    <definedName name="_xlnm.Print_Area" localSheetId="8">'4 курс_2020-24'!$A$1:$BE$59</definedName>
    <definedName name="_xlnm.Print_Area" localSheetId="1">'График учебного процесса'!$A$1:$BE$17</definedName>
    <definedName name="_xlnm.Print_Area" localSheetId="3">'план учебного процеса'!$A$1:$R$102</definedName>
    <definedName name="_xlnm.Print_Area" localSheetId="2">'сводные данные побюджету времен'!$A$1:$L$30</definedName>
    <definedName name="_xlnm.Print_Area" localSheetId="0">'Титульный лист'!$A$1:$K$41</definedName>
  </definedNames>
  <calcPr calcId="145621"/>
</workbook>
</file>

<file path=xl/calcChain.xml><?xml version="1.0" encoding="utf-8"?>
<calcChain xmlns="http://schemas.openxmlformats.org/spreadsheetml/2006/main">
  <c r="BD19" i="22" l="1"/>
  <c r="C19" i="22"/>
  <c r="B19" i="22"/>
  <c r="BD18" i="22"/>
  <c r="C18" i="22"/>
  <c r="B18" i="22"/>
  <c r="BD17" i="22"/>
  <c r="C17" i="22"/>
  <c r="B17" i="22"/>
  <c r="BD16" i="22"/>
  <c r="C16" i="22"/>
  <c r="B16" i="22"/>
  <c r="BD15" i="22"/>
  <c r="C15" i="22"/>
  <c r="B15" i="22"/>
  <c r="BD14" i="22"/>
  <c r="C14" i="22"/>
  <c r="B14" i="22"/>
  <c r="BD13" i="22"/>
  <c r="C13" i="22"/>
  <c r="B13" i="22"/>
  <c r="BD12" i="22"/>
  <c r="C12" i="22"/>
  <c r="B12" i="22"/>
  <c r="BD11" i="22"/>
  <c r="C11" i="22"/>
  <c r="B11" i="22"/>
  <c r="BD10" i="22"/>
  <c r="C10" i="22"/>
  <c r="B10" i="22"/>
  <c r="BD9" i="22"/>
  <c r="C9" i="22"/>
  <c r="C8" i="22" s="1"/>
  <c r="B8" i="22" s="1"/>
  <c r="B9" i="22"/>
  <c r="BD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U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D27" i="7" l="1"/>
  <c r="F44" i="7" l="1"/>
  <c r="D20" i="7" l="1"/>
  <c r="D52" i="7" l="1"/>
  <c r="E9" i="7"/>
  <c r="E18" i="7"/>
  <c r="BE10" i="20" l="1"/>
  <c r="BE11" i="20"/>
  <c r="BE12" i="20"/>
  <c r="BE13" i="20"/>
  <c r="BE14" i="20"/>
  <c r="BE15" i="20"/>
  <c r="BE16" i="20"/>
  <c r="BE17" i="20"/>
  <c r="BE18" i="20"/>
  <c r="BE9" i="20"/>
  <c r="L30" i="7" l="1"/>
  <c r="M30" i="7"/>
  <c r="N30" i="7"/>
  <c r="O30" i="7"/>
  <c r="P30" i="7"/>
  <c r="I18" i="7"/>
  <c r="F51" i="7"/>
  <c r="E51" i="7" s="1"/>
  <c r="D51" i="7" s="1"/>
  <c r="F50" i="7"/>
  <c r="D50" i="7" s="1"/>
  <c r="F64" i="7"/>
  <c r="F65" i="7"/>
  <c r="F66" i="7"/>
  <c r="F67" i="7"/>
  <c r="F68" i="7"/>
  <c r="F69" i="7"/>
  <c r="Q8" i="20"/>
  <c r="R8" i="20"/>
  <c r="S8" i="20"/>
  <c r="T8" i="20"/>
  <c r="M72" i="7"/>
  <c r="M39" i="7"/>
  <c r="N39" i="7"/>
  <c r="O39" i="7"/>
  <c r="P39" i="7"/>
  <c r="L39" i="7"/>
  <c r="F34" i="7" l="1"/>
  <c r="D34" i="7" s="1"/>
  <c r="F32" i="7"/>
  <c r="D32" i="7" s="1"/>
  <c r="F33" i="7"/>
  <c r="F21" i="7"/>
  <c r="D21" i="7" s="1"/>
  <c r="F22" i="7"/>
  <c r="D22" i="7" s="1"/>
  <c r="F23" i="7"/>
  <c r="D23" i="7" s="1"/>
  <c r="F24" i="7"/>
  <c r="D24" i="7" s="1"/>
  <c r="F25" i="7"/>
  <c r="D25" i="7" s="1"/>
  <c r="F19" i="7"/>
  <c r="F11" i="7"/>
  <c r="D11" i="7" s="1"/>
  <c r="F12" i="7"/>
  <c r="D12" i="7" s="1"/>
  <c r="F13" i="7"/>
  <c r="D13" i="7" s="1"/>
  <c r="F14" i="7"/>
  <c r="D14" i="7" s="1"/>
  <c r="F15" i="7"/>
  <c r="D15" i="7" s="1"/>
  <c r="F16" i="7"/>
  <c r="D16" i="7" s="1"/>
  <c r="F17" i="7"/>
  <c r="D17" i="7" s="1"/>
  <c r="F10" i="7"/>
  <c r="D10" i="7" s="1"/>
  <c r="D9" i="7" l="1"/>
  <c r="X13" i="7"/>
  <c r="D19" i="7"/>
  <c r="F18" i="7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9" i="18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9" i="21"/>
  <c r="BD10" i="21"/>
  <c r="BD11" i="21"/>
  <c r="BD12" i="21"/>
  <c r="BD13" i="21"/>
  <c r="BD14" i="21"/>
  <c r="BD15" i="21"/>
  <c r="BD16" i="21"/>
  <c r="BD17" i="21"/>
  <c r="BD18" i="21"/>
  <c r="BD19" i="21"/>
  <c r="BD20" i="21"/>
  <c r="BD21" i="21"/>
  <c r="BD22" i="21"/>
  <c r="BD23" i="21"/>
  <c r="BD24" i="21"/>
  <c r="BD25" i="21"/>
  <c r="BD26" i="21"/>
  <c r="BD9" i="21"/>
  <c r="X8" i="21"/>
  <c r="W8" i="21"/>
  <c r="G8" i="21"/>
  <c r="C26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AQ8" i="21"/>
  <c r="AO8" i="21"/>
  <c r="AN8" i="21"/>
  <c r="AM8" i="21"/>
  <c r="AL8" i="21"/>
  <c r="AK8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U8" i="21"/>
  <c r="S8" i="21"/>
  <c r="R8" i="21"/>
  <c r="Q8" i="21"/>
  <c r="P8" i="21"/>
  <c r="N8" i="21"/>
  <c r="M8" i="21"/>
  <c r="L8" i="21"/>
  <c r="K8" i="21"/>
  <c r="J8" i="21"/>
  <c r="I8" i="21"/>
  <c r="H8" i="21"/>
  <c r="F8" i="21"/>
  <c r="E8" i="21"/>
  <c r="D8" i="21"/>
  <c r="C8" i="21" l="1"/>
  <c r="BD8" i="21"/>
  <c r="B8" i="21" l="1"/>
  <c r="BE14" i="14" l="1"/>
  <c r="BE19" i="20" l="1"/>
  <c r="Y8" i="20"/>
  <c r="X8" i="20"/>
  <c r="D19" i="20"/>
  <c r="C19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AI8" i="20"/>
  <c r="AH8" i="20"/>
  <c r="AG8" i="20"/>
  <c r="AF8" i="20"/>
  <c r="AE8" i="20"/>
  <c r="AD8" i="20"/>
  <c r="AC8" i="20"/>
  <c r="AB8" i="20"/>
  <c r="AA8" i="20"/>
  <c r="Z8" i="20"/>
  <c r="V8" i="20"/>
  <c r="P8" i="20"/>
  <c r="O8" i="20"/>
  <c r="N8" i="20"/>
  <c r="M8" i="20"/>
  <c r="L8" i="20"/>
  <c r="K8" i="20"/>
  <c r="J8" i="20"/>
  <c r="I8" i="20"/>
  <c r="H8" i="20"/>
  <c r="G8" i="20"/>
  <c r="F8" i="20"/>
  <c r="E8" i="20"/>
  <c r="BE8" i="20" l="1"/>
  <c r="D8" i="20"/>
  <c r="C8" i="20" l="1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AL8" i="18"/>
  <c r="AM8" i="18"/>
  <c r="AN8" i="18"/>
  <c r="AO8" i="18"/>
  <c r="AP8" i="18"/>
  <c r="AQ8" i="18"/>
  <c r="AR8" i="18"/>
  <c r="X8" i="18"/>
  <c r="BE11" i="18"/>
  <c r="BE12" i="18"/>
  <c r="BE13" i="18"/>
  <c r="BE14" i="18"/>
  <c r="BE15" i="18"/>
  <c r="BE16" i="18"/>
  <c r="BE17" i="18"/>
  <c r="BE18" i="18"/>
  <c r="BE19" i="18"/>
  <c r="BE20" i="18"/>
  <c r="BE21" i="18"/>
  <c r="BE22" i="18"/>
  <c r="BE23" i="18"/>
  <c r="BE24" i="18"/>
  <c r="BE25" i="18"/>
  <c r="BE26" i="18"/>
  <c r="BE10" i="18"/>
  <c r="BE9" i="18"/>
  <c r="AR8" i="14" l="1"/>
  <c r="AQ8" i="14"/>
  <c r="Y8" i="14"/>
  <c r="BE11" i="14"/>
  <c r="BE12" i="14"/>
  <c r="BE13" i="14"/>
  <c r="BE15" i="14"/>
  <c r="BE16" i="14"/>
  <c r="BE17" i="14"/>
  <c r="BE18" i="14"/>
  <c r="BE19" i="14"/>
  <c r="BE20" i="14"/>
  <c r="BE21" i="14"/>
  <c r="BE22" i="14"/>
  <c r="BE23" i="14"/>
  <c r="BE24" i="14"/>
  <c r="X10" i="14"/>
  <c r="BE10" i="14" s="1"/>
  <c r="BE8" i="14" l="1"/>
  <c r="X8" i="14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BE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 l="1"/>
  <c r="G62" i="7"/>
  <c r="C17" i="14" l="1"/>
  <c r="J18" i="7" l="1"/>
  <c r="J9" i="7"/>
  <c r="I9" i="7"/>
  <c r="I8" i="7" s="1"/>
  <c r="J8" i="7" l="1"/>
  <c r="D24" i="14"/>
  <c r="C24" i="14" s="1"/>
  <c r="D23" i="14"/>
  <c r="D22" i="14"/>
  <c r="C21" i="14"/>
  <c r="D20" i="14"/>
  <c r="C20" i="14"/>
  <c r="D19" i="14"/>
  <c r="C19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AS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9" i="14" l="1"/>
  <c r="D18" i="14"/>
  <c r="C9" i="14"/>
  <c r="C23" i="14"/>
  <c r="F9" i="7"/>
  <c r="D8" i="14" l="1"/>
  <c r="C8" i="14" s="1"/>
  <c r="F8" i="7"/>
  <c r="D67" i="7" l="1"/>
  <c r="P6" i="7" l="1"/>
  <c r="K35" i="7" l="1"/>
  <c r="J80" i="7" l="1"/>
  <c r="K80" i="7"/>
  <c r="L80" i="7"/>
  <c r="M80" i="7"/>
  <c r="N80" i="7"/>
  <c r="O80" i="7"/>
  <c r="P80" i="7"/>
  <c r="I80" i="7"/>
  <c r="P72" i="7"/>
  <c r="L72" i="7"/>
  <c r="N72" i="7"/>
  <c r="O72" i="7"/>
  <c r="K72" i="7"/>
  <c r="L62" i="7"/>
  <c r="M62" i="7"/>
  <c r="N62" i="7"/>
  <c r="O62" i="7"/>
  <c r="P62" i="7"/>
  <c r="K62" i="7"/>
  <c r="L58" i="7"/>
  <c r="M58" i="7"/>
  <c r="N58" i="7"/>
  <c r="O58" i="7"/>
  <c r="P58" i="7"/>
  <c r="K58" i="7"/>
  <c r="G80" i="7"/>
  <c r="G72" i="7"/>
  <c r="G58" i="7"/>
  <c r="G54" i="7"/>
  <c r="L54" i="7"/>
  <c r="M54" i="7"/>
  <c r="N54" i="7"/>
  <c r="O54" i="7"/>
  <c r="P54" i="7"/>
  <c r="K54" i="7"/>
  <c r="G53" i="7" l="1"/>
  <c r="K53" i="7"/>
  <c r="P53" i="7"/>
  <c r="O53" i="7"/>
  <c r="N53" i="7"/>
  <c r="M53" i="7"/>
  <c r="L53" i="7"/>
  <c r="F81" i="7"/>
  <c r="F83" i="7"/>
  <c r="E83" i="7" s="1"/>
  <c r="D83" i="7" s="1"/>
  <c r="E81" i="7" l="1"/>
  <c r="F80" i="7"/>
  <c r="E66" i="7"/>
  <c r="D66" i="7" s="1"/>
  <c r="D81" i="7" l="1"/>
  <c r="D80" i="7" s="1"/>
  <c r="E80" i="7"/>
  <c r="F48" i="7"/>
  <c r="E48" i="7" s="1"/>
  <c r="D48" i="7" s="1"/>
  <c r="F75" i="7" l="1"/>
  <c r="D65" i="7"/>
  <c r="F63" i="7"/>
  <c r="F59" i="7"/>
  <c r="F55" i="7"/>
  <c r="J13" i="3"/>
  <c r="I13" i="3"/>
  <c r="E63" i="7" l="1"/>
  <c r="E75" i="7"/>
  <c r="D63" i="7" l="1"/>
  <c r="D75" i="7"/>
  <c r="K30" i="7" l="1"/>
  <c r="K39" i="7"/>
  <c r="K38" i="7" s="1"/>
  <c r="K13" i="3"/>
  <c r="L13" i="3"/>
  <c r="G13" i="3"/>
  <c r="K29" i="7" l="1"/>
  <c r="F62" i="7"/>
  <c r="F58" i="7"/>
  <c r="F54" i="7"/>
  <c r="F49" i="7"/>
  <c r="F46" i="7"/>
  <c r="G46" i="7" s="1"/>
  <c r="F45" i="7"/>
  <c r="G44" i="7"/>
  <c r="F43" i="7"/>
  <c r="F42" i="7"/>
  <c r="G42" i="7" s="1"/>
  <c r="F41" i="7"/>
  <c r="F40" i="7"/>
  <c r="E40" i="7" s="1"/>
  <c r="F37" i="7"/>
  <c r="G37" i="7" s="1"/>
  <c r="F36" i="7"/>
  <c r="E36" i="7" s="1"/>
  <c r="D36" i="7" s="1"/>
  <c r="F31" i="7"/>
  <c r="G31" i="7" s="1"/>
  <c r="G34" i="7"/>
  <c r="G33" i="7"/>
  <c r="G30" i="7" l="1"/>
  <c r="G43" i="7"/>
  <c r="G39" i="7" s="1"/>
  <c r="G38" i="7" s="1"/>
  <c r="F39" i="7"/>
  <c r="E41" i="7"/>
  <c r="D41" i="7" s="1"/>
  <c r="E45" i="7"/>
  <c r="D45" i="7" s="1"/>
  <c r="E46" i="7"/>
  <c r="D46" i="7" s="1"/>
  <c r="D42" i="7"/>
  <c r="E31" i="7"/>
  <c r="D31" i="7" s="1"/>
  <c r="E37" i="7"/>
  <c r="D37" i="7" s="1"/>
  <c r="E43" i="7"/>
  <c r="D43" i="7" s="1"/>
  <c r="D44" i="7"/>
  <c r="E49" i="7"/>
  <c r="D49" i="7" s="1"/>
  <c r="F73" i="7"/>
  <c r="F72" i="7" s="1"/>
  <c r="F53" i="7" s="1"/>
  <c r="E33" i="7"/>
  <c r="D33" i="7" s="1"/>
  <c r="G36" i="7"/>
  <c r="G35" i="7" s="1"/>
  <c r="F35" i="7"/>
  <c r="F30" i="7"/>
  <c r="P38" i="7"/>
  <c r="P29" i="7" s="1"/>
  <c r="L38" i="7"/>
  <c r="L29" i="7" s="1"/>
  <c r="O38" i="7"/>
  <c r="O29" i="7" s="1"/>
  <c r="M38" i="7"/>
  <c r="M29" i="7" s="1"/>
  <c r="N38" i="7"/>
  <c r="N29" i="7" s="1"/>
  <c r="E39" i="7" l="1"/>
  <c r="G29" i="7"/>
  <c r="E30" i="7"/>
  <c r="D64" i="7"/>
  <c r="D62" i="7" s="1"/>
  <c r="E62" i="7"/>
  <c r="D30" i="7"/>
  <c r="E55" i="7"/>
  <c r="E35" i="7"/>
  <c r="D35" i="7" s="1"/>
  <c r="E59" i="7"/>
  <c r="D59" i="7" l="1"/>
  <c r="D58" i="7" s="1"/>
  <c r="E58" i="7"/>
  <c r="D55" i="7"/>
  <c r="D54" i="7" s="1"/>
  <c r="E54" i="7"/>
  <c r="D73" i="7"/>
  <c r="D72" i="7" s="1"/>
  <c r="E72" i="7"/>
  <c r="F38" i="7"/>
  <c r="F29" i="7" s="1"/>
  <c r="E53" i="7" l="1"/>
  <c r="D53" i="7"/>
  <c r="C18" i="14" l="1"/>
  <c r="D40" i="7"/>
  <c r="D39" i="7"/>
  <c r="E38" i="7"/>
  <c r="D38" i="7" l="1"/>
  <c r="D29" i="7" s="1"/>
  <c r="E29" i="7"/>
  <c r="D18" i="7"/>
</calcChain>
</file>

<file path=xl/sharedStrings.xml><?xml version="1.0" encoding="utf-8"?>
<sst xmlns="http://schemas.openxmlformats.org/spreadsheetml/2006/main" count="764" uniqueCount="394">
  <si>
    <t>Промежуточная аттестация</t>
  </si>
  <si>
    <t>2. Сводные данные по бюджету времени</t>
  </si>
  <si>
    <t>сентябрь</t>
  </si>
  <si>
    <t>29 IX   5    X</t>
  </si>
  <si>
    <t>октябрь</t>
  </si>
  <si>
    <t>27 Х         2  XI</t>
  </si>
  <si>
    <t>ноябрь</t>
  </si>
  <si>
    <t>декабрь</t>
  </si>
  <si>
    <t>26   I     1    II</t>
  </si>
  <si>
    <t>январь</t>
  </si>
  <si>
    <t>февраль</t>
  </si>
  <si>
    <t>30 III   5   IV</t>
  </si>
  <si>
    <t>март</t>
  </si>
  <si>
    <t>27  IV   3   V</t>
  </si>
  <si>
    <t>29  VI 5 VII</t>
  </si>
  <si>
    <t>апрель</t>
  </si>
  <si>
    <t>май</t>
  </si>
  <si>
    <t>июнь</t>
  </si>
  <si>
    <t>июль</t>
  </si>
  <si>
    <t>август</t>
  </si>
  <si>
    <t xml:space="preserve">27   VII   2   VIII </t>
  </si>
  <si>
    <t>29 XII  4      I</t>
  </si>
  <si>
    <t xml:space="preserve">Теоретическое            обучение </t>
  </si>
  <si>
    <t>Учебная практика, проводимая непрерывно                                                          (концентрированно)</t>
  </si>
  <si>
    <t>к    у    р    с</t>
  </si>
  <si>
    <t xml:space="preserve">Обозначения                                                             </t>
  </si>
  <si>
    <t>всего</t>
  </si>
  <si>
    <t>3 курс</t>
  </si>
  <si>
    <t xml:space="preserve">курсы              </t>
  </si>
  <si>
    <t>учебной практики</t>
  </si>
  <si>
    <t>экзаменов</t>
  </si>
  <si>
    <t>дифференцированных зачетов</t>
  </si>
  <si>
    <t>дисциплин и МДК</t>
  </si>
  <si>
    <t>Всего</t>
  </si>
  <si>
    <t>ГИА</t>
  </si>
  <si>
    <t>УЧЕБНЫЙ ПЛАН</t>
  </si>
  <si>
    <t>на базе основного общего образования</t>
  </si>
  <si>
    <t>Профиль получаемого профессионального образования ________________________________</t>
  </si>
  <si>
    <t>Преддипломная</t>
  </si>
  <si>
    <t xml:space="preserve">По профилю специальности </t>
  </si>
  <si>
    <t>Производственная практика</t>
  </si>
  <si>
    <t>Обучение по дисциплинам и междисциплинарным курсам</t>
  </si>
  <si>
    <t>Каникулы</t>
  </si>
  <si>
    <t>Всего           (по курсам)</t>
  </si>
  <si>
    <t xml:space="preserve">  Государственная (итоговая) аттестация</t>
  </si>
  <si>
    <t xml:space="preserve">Промежуточная аттестация </t>
  </si>
  <si>
    <t>самостоятельная учебная работа</t>
  </si>
  <si>
    <t>обязательная аудиторная</t>
  </si>
  <si>
    <t>всего занятий</t>
  </si>
  <si>
    <t>учебная нагрузка обучающихся (час.)</t>
  </si>
  <si>
    <t>распределение обязательной (аудиторной) нагрузки по курсам и семестрам (час. в семестр)</t>
  </si>
  <si>
    <t>курсовых работ (проектов)</t>
  </si>
  <si>
    <t>Литература</t>
  </si>
  <si>
    <t>История</t>
  </si>
  <si>
    <t>Физическая культура</t>
  </si>
  <si>
    <t>ОБЖ</t>
  </si>
  <si>
    <t>ОГСЭ.00</t>
  </si>
  <si>
    <t>Общий гуманитарный и социально-экономический цикл</t>
  </si>
  <si>
    <t>Основы философии</t>
  </si>
  <si>
    <t>Иностранный язык</t>
  </si>
  <si>
    <t>ЕН.00</t>
  </si>
  <si>
    <t>Математический и общий естественонаучный цикл</t>
  </si>
  <si>
    <t>П.00</t>
  </si>
  <si>
    <t>Профессиональный цикл</t>
  </si>
  <si>
    <t>ОП.00</t>
  </si>
  <si>
    <t>Общепрофессиональные дисциплины</t>
  </si>
  <si>
    <t>Безопасность жизнедеятельности</t>
  </si>
  <si>
    <t>ПМ.00</t>
  </si>
  <si>
    <t>Профессиональные модули</t>
  </si>
  <si>
    <t>МДК.01.01</t>
  </si>
  <si>
    <t>ПМ.02</t>
  </si>
  <si>
    <t>МДК.02.01</t>
  </si>
  <si>
    <t>ПМ.04</t>
  </si>
  <si>
    <t>МДК.04.01</t>
  </si>
  <si>
    <t>ПМ.03</t>
  </si>
  <si>
    <t>ОГСЭ.01</t>
  </si>
  <si>
    <t>ЕН.01</t>
  </si>
  <si>
    <t>ОП.01</t>
  </si>
  <si>
    <t>ПМ.01</t>
  </si>
  <si>
    <t>ОП.02</t>
  </si>
  <si>
    <t>ОП.03</t>
  </si>
  <si>
    <t>ОП.04</t>
  </si>
  <si>
    <t>ОП.05</t>
  </si>
  <si>
    <t>ЕН.02</t>
  </si>
  <si>
    <t>ОГСЭ.02</t>
  </si>
  <si>
    <t>ОГСЭ.03</t>
  </si>
  <si>
    <t>ОГСЭ.04</t>
  </si>
  <si>
    <t>Наименование циклов, дисциплин, профессиональных модулей, МДК, практик</t>
  </si>
  <si>
    <t>Формы промежуточной аттестации</t>
  </si>
  <si>
    <r>
      <t>Форма обучения:</t>
    </r>
    <r>
      <rPr>
        <b/>
        <u/>
        <sz val="10"/>
        <rFont val="Arial Cyr"/>
        <charset val="204"/>
      </rPr>
      <t xml:space="preserve">  очная</t>
    </r>
  </si>
  <si>
    <r>
      <t xml:space="preserve">Нормативный срок обучения -  </t>
    </r>
    <r>
      <rPr>
        <b/>
        <u/>
        <sz val="10"/>
        <rFont val="Arial Cyr"/>
        <charset val="204"/>
      </rPr>
      <t>3 года 10 мес.</t>
    </r>
  </si>
  <si>
    <t xml:space="preserve">индекс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</si>
  <si>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лаборатор ных и практичес ких занятий</t>
  </si>
  <si>
    <t>маскималь ная</t>
  </si>
  <si>
    <t>ОП.06</t>
  </si>
  <si>
    <t>ОП.07</t>
  </si>
  <si>
    <t>ОП.08</t>
  </si>
  <si>
    <t>ОП.09</t>
  </si>
  <si>
    <t>УП.01</t>
  </si>
  <si>
    <t>Учебная практика</t>
  </si>
  <si>
    <t>1 курс</t>
  </si>
  <si>
    <t>2курс</t>
  </si>
  <si>
    <t>4 курс</t>
  </si>
  <si>
    <t>К</t>
  </si>
  <si>
    <t>П</t>
  </si>
  <si>
    <t>А</t>
  </si>
  <si>
    <t>С</t>
  </si>
  <si>
    <t>ВК</t>
  </si>
  <si>
    <t>ОП.11</t>
  </si>
  <si>
    <t>ОП.12</t>
  </si>
  <si>
    <t>зачетов</t>
  </si>
  <si>
    <t>преддипломной приактики</t>
  </si>
  <si>
    <t xml:space="preserve">производственной практики </t>
  </si>
  <si>
    <t xml:space="preserve"> -,-,-,Э,-,-,-,-</t>
  </si>
  <si>
    <t xml:space="preserve">У                                                       </t>
  </si>
  <si>
    <t>ПДП</t>
  </si>
  <si>
    <t>Преддипломная практика</t>
  </si>
  <si>
    <t xml:space="preserve"> -,-,-,-,-,-,-,-</t>
  </si>
  <si>
    <t>Всего часов в семестре:</t>
  </si>
  <si>
    <t>Всего часов в неделю:</t>
  </si>
  <si>
    <t>"Каменский педагогический колледж"</t>
  </si>
  <si>
    <t>Утверждаю</t>
  </si>
  <si>
    <t>Производственная практика (преддипломная)</t>
  </si>
  <si>
    <t>Производственная практика  (по профилю специальности), проводимая      непрерывно                  (концентрированно)</t>
  </si>
  <si>
    <t>У</t>
  </si>
  <si>
    <t xml:space="preserve"> -,ДЗ,-,-,-,-,-,-</t>
  </si>
  <si>
    <t>География</t>
  </si>
  <si>
    <t xml:space="preserve">Русский язык </t>
  </si>
  <si>
    <t>Дисциплины вариативной части</t>
  </si>
  <si>
    <t xml:space="preserve"> -,-,-,ДЗ,-,-,-,-</t>
  </si>
  <si>
    <t>Возрастная анатомия, физиология и гигиена</t>
  </si>
  <si>
    <t>МДК.03.03</t>
  </si>
  <si>
    <t>-,-,-,-,-,Э,-,-</t>
  </si>
  <si>
    <t>МДК.03.04</t>
  </si>
  <si>
    <t>МДК.03.05</t>
  </si>
  <si>
    <t>УП.03.01</t>
  </si>
  <si>
    <t>-,-,-,-,ДЗ,-,-,-</t>
  </si>
  <si>
    <t>УП.04</t>
  </si>
  <si>
    <t>6 нед</t>
  </si>
  <si>
    <t>Квалификация: Учитель изобразительного искусства и черчения</t>
  </si>
  <si>
    <t>Производственная практика,                    проводимая путем чередования с теоретическими занятиями (рассредоточено)</t>
  </si>
  <si>
    <t>ОП</t>
  </si>
  <si>
    <t>0/1</t>
  </si>
  <si>
    <t>0/0</t>
  </si>
  <si>
    <t>1/6</t>
  </si>
  <si>
    <t>Начертательная геометрия</t>
  </si>
  <si>
    <t>Педагогика</t>
  </si>
  <si>
    <t>Психология</t>
  </si>
  <si>
    <t>-,ДЗ,-,-,-,-,-,-</t>
  </si>
  <si>
    <t>З,З,-,-,-,-,-,-</t>
  </si>
  <si>
    <t xml:space="preserve"> -,-,ДЗ,-,-,-,-,-</t>
  </si>
  <si>
    <t xml:space="preserve"> -,-,-,-,-,ДЗ,-,-</t>
  </si>
  <si>
    <t>История изобразительного искусства</t>
  </si>
  <si>
    <t>Композиция</t>
  </si>
  <si>
    <t>Психолого-педагогический практикум</t>
  </si>
  <si>
    <t>Учебная практика (Музейная)</t>
  </si>
  <si>
    <t>Преподавание черченияв общеобразовательных учреждениях</t>
  </si>
  <si>
    <t>Выполнение работ в области изобразительного, декоративно-прикладного искусства и черчения</t>
  </si>
  <si>
    <t>Основы выполнения графических работ</t>
  </si>
  <si>
    <t>Основы выполнения живописных работ</t>
  </si>
  <si>
    <t>Основы выполнения объемно-пластических работ</t>
  </si>
  <si>
    <t>Основы выполнения декоративно-прикладных работ и художественной обработки материалов</t>
  </si>
  <si>
    <t>Черчение</t>
  </si>
  <si>
    <t>Учебная практика (Пленер)</t>
  </si>
  <si>
    <t>-,-,-,-,-,З,-,-</t>
  </si>
  <si>
    <t>Организация и проведение внеурочных мероприятийв области изобразительного, декоративно-прикладного искусства</t>
  </si>
  <si>
    <t>Методика организации внеурочной деятельности в области изобразительного и декоративно-прикладного искусства</t>
  </si>
  <si>
    <t>Методика организации дополнительного образования в области изобразительного и декоративно-прикладного искусства</t>
  </si>
  <si>
    <t>Учебная практика (Инструктивный лагерь)</t>
  </si>
  <si>
    <t>Производственная практика (Летняя практика)</t>
  </si>
  <si>
    <t>ПМ.05</t>
  </si>
  <si>
    <t>Методическое обеспечение реализации образовательных программ по изобразительному искусству и черчению</t>
  </si>
  <si>
    <t>МДК.05.01</t>
  </si>
  <si>
    <t>Основы методической работы учителя изобразительного искусства и черчения</t>
  </si>
  <si>
    <t>МДК.05.02</t>
  </si>
  <si>
    <t>УП.05</t>
  </si>
  <si>
    <t>Гуманитарный</t>
  </si>
  <si>
    <t>Учебная практика (Учебно-методическая практика)</t>
  </si>
  <si>
    <t>-,-,-,-,-,ДЗ,-,-</t>
  </si>
  <si>
    <t>-,-,-,-,-,-,ДЗ,-</t>
  </si>
  <si>
    <t>Введение в научно-исследовательскую деятельность</t>
  </si>
  <si>
    <t>1. Программа базовой подготовки</t>
  </si>
  <si>
    <t>-,-,-,ДЗ,-,-,-,-</t>
  </si>
  <si>
    <t>-,-,З,З,З,З,З,ДЗ</t>
  </si>
  <si>
    <t>Художественное оформление в школе</t>
  </si>
  <si>
    <t>Основы инженерной графики</t>
  </si>
  <si>
    <t>Директор ГБПОУ  РО</t>
  </si>
  <si>
    <t>Информатика</t>
  </si>
  <si>
    <t>Основы рисунка и живописи</t>
  </si>
  <si>
    <t xml:space="preserve"> </t>
  </si>
  <si>
    <t>Экология</t>
  </si>
  <si>
    <t>-,Э,-,-,-,-,-,-</t>
  </si>
  <si>
    <t>-,-,-,-,-,-,-,-</t>
  </si>
  <si>
    <t>Досуговая деятельность</t>
  </si>
  <si>
    <t xml:space="preserve"> -,-,-,-,-,-,ДЗ,-</t>
  </si>
  <si>
    <t>Дополнительные учебные дисциплины</t>
  </si>
  <si>
    <t xml:space="preserve">  </t>
  </si>
  <si>
    <t>зачет/диф.зачет/экзамен</t>
  </si>
  <si>
    <t>З/ДЗ/Э</t>
  </si>
  <si>
    <t>ДЗ,-, -,-,-,-,-,-</t>
  </si>
  <si>
    <t xml:space="preserve"> -,-,-,-,-,-,-,Э</t>
  </si>
  <si>
    <t xml:space="preserve"> -,-,-,-,ДЗ,-,-,-</t>
  </si>
  <si>
    <t>-,-,-,ДЗ,ДЗ,-,-,-</t>
  </si>
  <si>
    <t>Всего часов обучения по циклам ППССЗ</t>
  </si>
  <si>
    <t>Вариативная часть циклов ППССЗ</t>
  </si>
  <si>
    <t>Обязательная часть цикла ППССЗ</t>
  </si>
  <si>
    <t>по специальности  54.02.06 Изобразительное искусство и черчение</t>
  </si>
  <si>
    <t>Основы пластической анатомии</t>
  </si>
  <si>
    <t>Производственная практика (Практика внеурочной деятельности (кружковая)</t>
  </si>
  <si>
    <t xml:space="preserve"> -,-,-,-,-,-,Э(К)</t>
  </si>
  <si>
    <t>Производственная практика (Практики пробных уроков по изобразительному искусству)</t>
  </si>
  <si>
    <t>-,-,-,-,Э,-,-,-</t>
  </si>
  <si>
    <t>ПП(ПС).04.01</t>
  </si>
  <si>
    <t>ПП(ПС).04.02</t>
  </si>
  <si>
    <t xml:space="preserve">МДК.04.02 </t>
  </si>
  <si>
    <t xml:space="preserve">Преподавание изобразительного искусства в общеобразовательных организациях </t>
  </si>
  <si>
    <t>Теоретические и методические основы преподавания изобразительного искусства в общеобразовательных организациях</t>
  </si>
  <si>
    <t>Теоретические и методические основы преподавания черчения в общеобразовательных организациях</t>
  </si>
  <si>
    <t>Производственная практика (Практика пробных уроков черчения)</t>
  </si>
  <si>
    <t>ПП(ПС).02</t>
  </si>
  <si>
    <t>ПП(ПС).01</t>
  </si>
  <si>
    <t>Консультации 4 часа на одного обучающегося на каждый учебный год</t>
  </si>
  <si>
    <t>0/1/1</t>
  </si>
  <si>
    <t>5/5/0</t>
  </si>
  <si>
    <t>-,-,-,-,-,-,Э(К),-</t>
  </si>
  <si>
    <t>-,-,-,-,-,-,-,Э(К)</t>
  </si>
  <si>
    <t xml:space="preserve"> -,-,-,-,-,-,Э(К),-,-</t>
  </si>
  <si>
    <t xml:space="preserve"> -,-,-,-,-,-,-,ДЗ</t>
  </si>
  <si>
    <t xml:space="preserve">МДК.03.06 </t>
  </si>
  <si>
    <t>О.00</t>
  </si>
  <si>
    <t>Естествознание(Химия)</t>
  </si>
  <si>
    <t>Естествознание(Биология)</t>
  </si>
  <si>
    <t>Естествознание(Физика)</t>
  </si>
  <si>
    <t>По выбору из обязательных предметных областей</t>
  </si>
  <si>
    <t>Обществознание (включая экономику и право)</t>
  </si>
  <si>
    <t>Общие  учебные дисциплины</t>
  </si>
  <si>
    <t>Математика</t>
  </si>
  <si>
    <t>Общеобразовательный цикл</t>
  </si>
  <si>
    <t>Астрономия</t>
  </si>
  <si>
    <t>Информатика и информационно-коммуникационные технологии в ПД</t>
  </si>
  <si>
    <t>ОУД.08</t>
  </si>
  <si>
    <t>ОУД.00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</si>
  <si>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</si>
  <si>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</si>
  <si>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</si>
  <si>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</si>
  <si>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</si>
  <si>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</si>
  <si>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</si>
  <si>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ОУД.09</t>
  </si>
  <si>
    <t>ОУД.10</t>
  </si>
  <si>
    <t>ОУД.11</t>
  </si>
  <si>
    <t>ОУД.12</t>
  </si>
  <si>
    <t>ОУД.13</t>
  </si>
  <si>
    <t>-,-,ДЗ, -,–,-,-,ДЗ</t>
  </si>
  <si>
    <t xml:space="preserve">МДК.03.01 </t>
  </si>
  <si>
    <t xml:space="preserve">МДК.03.02 </t>
  </si>
  <si>
    <t xml:space="preserve"> -,ДЗ,-,-,-,-,-,-,-</t>
  </si>
  <si>
    <t>-,-, ДЗ,-,-,-,-,-</t>
  </si>
  <si>
    <t xml:space="preserve">2 курс </t>
  </si>
  <si>
    <t>уч.год</t>
  </si>
  <si>
    <t xml:space="preserve">программы подготовки специалистов среднего звена </t>
  </si>
  <si>
    <t xml:space="preserve">Государственного бюджетного профессионального образовательного учреждения </t>
  </si>
  <si>
    <t>Ростовской области "Каменский педагогический колледж"</t>
  </si>
  <si>
    <t>по программе базовой подготовки</t>
  </si>
  <si>
    <t xml:space="preserve"> ДЗ*,-,-,-,-,-,-,-</t>
  </si>
  <si>
    <t>ДЗ*,-,-,-,-,-,-,-</t>
  </si>
  <si>
    <t>-ДЗ, -,-,-,-,-,-</t>
  </si>
  <si>
    <t>Дисциплины</t>
  </si>
  <si>
    <t>Итого за год</t>
  </si>
  <si>
    <t>Всего в 1 сем</t>
  </si>
  <si>
    <t>Всего во 2 сем</t>
  </si>
  <si>
    <t>Индекс</t>
  </si>
  <si>
    <t>Часов в неделю</t>
  </si>
  <si>
    <t>ОБЩИЕ</t>
  </si>
  <si>
    <t>Русский язык</t>
  </si>
  <si>
    <t>Обществознание</t>
  </si>
  <si>
    <t>Естествознание</t>
  </si>
  <si>
    <t>ОУД,10</t>
  </si>
  <si>
    <t xml:space="preserve">Экология </t>
  </si>
  <si>
    <t>УД.13</t>
  </si>
  <si>
    <t>УД.15</t>
  </si>
  <si>
    <t xml:space="preserve"> - каникулы</t>
  </si>
  <si>
    <t>сессия</t>
  </si>
  <si>
    <t>УП.02</t>
  </si>
  <si>
    <t>ПП.03</t>
  </si>
  <si>
    <t>Практика по разработке и созданию художественно-эстепической среды ОО</t>
  </si>
  <si>
    <t>1.1.Выпускная квалификационная работа (дипломный проект)</t>
  </si>
  <si>
    <t>Подготовка выпускной квалификационнй работы  (проекта) с 18.05  по 14.06  (всего 4 нед.)</t>
  </si>
  <si>
    <t xml:space="preserve"> -,-,-,-,-,-,З</t>
  </si>
  <si>
    <t>___________________ Н.А. Гайдаенко</t>
  </si>
  <si>
    <t>3/3/3</t>
  </si>
  <si>
    <t>4/14/9</t>
  </si>
  <si>
    <t xml:space="preserve"> -,-,-,-,-,-,Э(К),-</t>
  </si>
  <si>
    <t>3/9/3</t>
  </si>
  <si>
    <t>-,З, -,-,-,-,-,-</t>
  </si>
  <si>
    <t>0/6/0</t>
  </si>
  <si>
    <t>9/28/13</t>
  </si>
  <si>
    <r>
      <t xml:space="preserve"> -,-,-,-,-,ДЗ*</t>
    </r>
    <r>
      <rPr>
        <vertAlign val="superscript"/>
        <sz val="16"/>
        <rFont val="Arial Cyr"/>
        <charset val="204"/>
      </rPr>
      <t>1</t>
    </r>
    <r>
      <rPr>
        <sz val="16"/>
        <rFont val="Arial Cyr"/>
        <charset val="204"/>
      </rPr>
      <t>,-,-</t>
    </r>
  </si>
  <si>
    <t>4/22/12</t>
  </si>
  <si>
    <t>0/8/3</t>
  </si>
  <si>
    <r>
      <t xml:space="preserve"> -,-,-,Э*</t>
    </r>
    <r>
      <rPr>
        <vertAlign val="superscript"/>
        <sz val="16"/>
        <rFont val="Arial Cyr"/>
        <charset val="204"/>
      </rPr>
      <t>1</t>
    </r>
    <r>
      <rPr>
        <sz val="16"/>
        <rFont val="Arial Cyr"/>
        <charset val="204"/>
      </rPr>
      <t>,-,-,-,-</t>
    </r>
  </si>
  <si>
    <t xml:space="preserve"> -,-,-,ДЗ,-,-,-,ДЗ</t>
  </si>
  <si>
    <r>
      <t xml:space="preserve"> -,-,-,-,-,ДЗ*</t>
    </r>
    <r>
      <rPr>
        <vertAlign val="superscript"/>
        <sz val="16"/>
        <rFont val="Arial Cyr"/>
        <charset val="204"/>
      </rPr>
      <t>2</t>
    </r>
    <r>
      <rPr>
        <sz val="16"/>
        <rFont val="Arial Cyr"/>
        <charset val="204"/>
      </rPr>
      <t>,-,-</t>
    </r>
  </si>
  <si>
    <r>
      <t>-,-,ДЗ,ДЗ,-,Э*</t>
    </r>
    <r>
      <rPr>
        <i/>
        <vertAlign val="superscript"/>
        <sz val="15"/>
        <rFont val="Arial Cyr"/>
        <charset val="204"/>
      </rPr>
      <t>2</t>
    </r>
    <r>
      <rPr>
        <i/>
        <sz val="15"/>
        <rFont val="Arial Cyr"/>
        <charset val="204"/>
      </rPr>
      <t>,ДЗ*</t>
    </r>
    <r>
      <rPr>
        <i/>
        <vertAlign val="superscript"/>
        <sz val="15"/>
        <rFont val="Arial Cyr"/>
        <charset val="204"/>
      </rPr>
      <t>3</t>
    </r>
    <r>
      <rPr>
        <i/>
        <sz val="15"/>
        <rFont val="Arial Cyr"/>
        <charset val="204"/>
      </rPr>
      <t>,ДЗ*</t>
    </r>
    <r>
      <rPr>
        <i/>
        <vertAlign val="superscript"/>
        <sz val="15"/>
        <rFont val="Arial Cyr"/>
        <charset val="204"/>
      </rPr>
      <t>4</t>
    </r>
  </si>
  <si>
    <r>
      <t>-,-,-,-,-,Э*</t>
    </r>
    <r>
      <rPr>
        <i/>
        <vertAlign val="superscript"/>
        <sz val="15"/>
        <rFont val="Arial Cyr"/>
        <charset val="204"/>
      </rPr>
      <t>2</t>
    </r>
    <r>
      <rPr>
        <i/>
        <sz val="15"/>
        <rFont val="Arial Cyr"/>
        <charset val="204"/>
      </rPr>
      <t>,-,-</t>
    </r>
  </si>
  <si>
    <r>
      <t>-,-,ДЗ,-, Э*</t>
    </r>
    <r>
      <rPr>
        <i/>
        <vertAlign val="superscript"/>
        <sz val="15"/>
        <rFont val="Arial Cyr"/>
        <charset val="204"/>
      </rPr>
      <t>3</t>
    </r>
    <r>
      <rPr>
        <i/>
        <sz val="15"/>
        <rFont val="Arial Cyr"/>
        <charset val="204"/>
      </rPr>
      <t>,-,ДЗ*</t>
    </r>
    <r>
      <rPr>
        <i/>
        <vertAlign val="superscript"/>
        <sz val="15"/>
        <rFont val="Arial Cyr"/>
        <charset val="204"/>
      </rPr>
      <t>3</t>
    </r>
    <r>
      <rPr>
        <i/>
        <sz val="15"/>
        <rFont val="Arial Cyr"/>
        <charset val="204"/>
      </rPr>
      <t>,ДЗ*</t>
    </r>
    <r>
      <rPr>
        <i/>
        <vertAlign val="superscript"/>
        <sz val="15"/>
        <rFont val="Arial Cyr"/>
        <charset val="204"/>
      </rPr>
      <t>4</t>
    </r>
  </si>
  <si>
    <r>
      <t>-,-,-,-,Э*</t>
    </r>
    <r>
      <rPr>
        <i/>
        <vertAlign val="superscript"/>
        <sz val="15"/>
        <rFont val="Arial Cyr"/>
        <charset val="204"/>
      </rPr>
      <t>3</t>
    </r>
    <r>
      <rPr>
        <i/>
        <sz val="15"/>
        <rFont val="Arial Cyr"/>
        <charset val="204"/>
      </rPr>
      <t>,-,-,-</t>
    </r>
  </si>
  <si>
    <t>Государственная итоговая аттестация</t>
  </si>
  <si>
    <t>ОВГР</t>
  </si>
  <si>
    <t>ОВЖР</t>
  </si>
  <si>
    <t>ОВОПР</t>
  </si>
  <si>
    <t>1.      График учебного процесса 2020-2024</t>
  </si>
  <si>
    <t>оуд.10</t>
  </si>
  <si>
    <t xml:space="preserve">История </t>
  </si>
  <si>
    <t>Физ культура</t>
  </si>
  <si>
    <t>Информатика и ИКТв ПД</t>
  </si>
  <si>
    <t>Возрастная анат, физ.и гигиена</t>
  </si>
  <si>
    <t>История ИЗО искусства</t>
  </si>
  <si>
    <t>ТиМОПИИвОО</t>
  </si>
  <si>
    <t>МДК03.01</t>
  </si>
  <si>
    <t>МДК03.02</t>
  </si>
  <si>
    <t>МДК03.03</t>
  </si>
  <si>
    <t>ОВДПРи ХОМ</t>
  </si>
  <si>
    <t>МДК03.04</t>
  </si>
  <si>
    <t>МДК.03.06</t>
  </si>
  <si>
    <t>МОВДвОИИиДПИ</t>
  </si>
  <si>
    <t>практика</t>
  </si>
  <si>
    <t>Ин язык</t>
  </si>
  <si>
    <t>правовое обесп. ПД</t>
  </si>
  <si>
    <t>неделя</t>
  </si>
  <si>
    <t>Худож.оформ.в школе</t>
  </si>
  <si>
    <t>Осн.мет.работы учителя ИЗОи чер</t>
  </si>
  <si>
    <t>Введение в НИД</t>
  </si>
  <si>
    <t>преддипломная практика</t>
  </si>
  <si>
    <t>каникулы</t>
  </si>
  <si>
    <t>"______" __________________ 2020 г.</t>
  </si>
  <si>
    <t xml:space="preserve"> 2020-2021 уч.год</t>
  </si>
  <si>
    <t>2021-2022 уч.год</t>
  </si>
  <si>
    <t>2022-2023</t>
  </si>
  <si>
    <t>2023-2024 уч.год</t>
  </si>
  <si>
    <t>17/22</t>
  </si>
  <si>
    <t>17/21</t>
  </si>
  <si>
    <t>1/2</t>
  </si>
  <si>
    <t>14/17</t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</si>
  <si>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23 II   1  III</t>
    </r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</si>
  <si>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</t>
    </r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</si>
  <si>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27  IV   3   V</t>
    </r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</si>
  <si>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4</t>
    </r>
  </si>
  <si>
    <r>
      <t>8</t>
    </r>
    <r>
      <rPr>
        <b/>
        <sz val="10"/>
        <rFont val="Calibri"/>
        <family val="2"/>
        <charset val="204"/>
      </rPr>
      <t>*</t>
    </r>
  </si>
  <si>
    <t>*</t>
  </si>
  <si>
    <t>неделя с праздничными днями</t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</si>
  <si>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8</t>
    </r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</si>
  <si>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3</t>
    </r>
  </si>
  <si>
    <t>основы философии</t>
  </si>
  <si>
    <t>БЖ</t>
  </si>
  <si>
    <t>психолого-пед.практикум</t>
  </si>
  <si>
    <t>ТиМОПЧвОО</t>
  </si>
  <si>
    <t>МОДОвОИиДПИ</t>
  </si>
  <si>
    <r>
      <t>3</t>
    </r>
    <r>
      <rPr>
        <b/>
        <sz val="10"/>
        <rFont val="Calibri"/>
        <family val="2"/>
        <charset val="204"/>
      </rPr>
      <t>*</t>
    </r>
  </si>
  <si>
    <t>МОВДвОИИи       ДПИ</t>
  </si>
  <si>
    <t>Основы пластич. анатомии</t>
  </si>
  <si>
    <t>3. План учебного процесса 2020-2024 уч.гг.</t>
  </si>
  <si>
    <t>1 сем 17</t>
  </si>
  <si>
    <t>2 сем  22</t>
  </si>
  <si>
    <t>3 сем     17</t>
  </si>
  <si>
    <t>4 сем   21</t>
  </si>
  <si>
    <t>6 сем   20</t>
  </si>
  <si>
    <r>
      <t>20</t>
    </r>
    <r>
      <rPr>
        <b/>
        <i/>
        <sz val="14"/>
        <rFont val="Arial Cyr"/>
        <charset val="204"/>
      </rPr>
      <t xml:space="preserve">       (6 сем.)</t>
    </r>
  </si>
  <si>
    <t>5 сем   15</t>
  </si>
  <si>
    <t>Правовое обеспечение  профессиональной деятельноти</t>
  </si>
  <si>
    <r>
      <t>ОП.10</t>
    </r>
    <r>
      <rPr>
        <sz val="15"/>
        <rFont val="Calibri"/>
        <family val="2"/>
        <charset val="204"/>
      </rPr>
      <t>*</t>
    </r>
  </si>
  <si>
    <r>
      <t xml:space="preserve"> -,-,-,-,-,-,ДЗ</t>
    </r>
    <r>
      <rPr>
        <sz val="15"/>
        <rFont val="Calibri"/>
        <family val="2"/>
        <charset val="204"/>
      </rPr>
      <t>*</t>
    </r>
    <r>
      <rPr>
        <i/>
        <sz val="15"/>
        <rFont val="Arial Cyr"/>
        <charset val="204"/>
      </rPr>
      <t>,-</t>
    </r>
  </si>
  <si>
    <r>
      <t xml:space="preserve"> -,-,-,-,-,ДЗ</t>
    </r>
    <r>
      <rPr>
        <sz val="15"/>
        <rFont val="Calibri"/>
        <family val="2"/>
        <charset val="204"/>
      </rPr>
      <t>*</t>
    </r>
    <r>
      <rPr>
        <i/>
        <sz val="15"/>
        <rFont val="Arial Cyr"/>
        <charset val="204"/>
      </rPr>
      <t>,-</t>
    </r>
  </si>
  <si>
    <t>1 курс 2020-2021уч.год</t>
  </si>
  <si>
    <t>2 курс 2021-2022уч.год</t>
  </si>
  <si>
    <t>3 курс 2022-2023 уч.год</t>
  </si>
  <si>
    <t>4 курс 2023-2024 уч.год</t>
  </si>
  <si>
    <t>2020-2024 уч.гг.</t>
  </si>
  <si>
    <t>2/1</t>
  </si>
  <si>
    <t xml:space="preserve"> -,Э,-,-,-,-,-,-</t>
  </si>
  <si>
    <t>Защита выпускной квалификационной  работы (проекта) с  15.06  по 28.06 (всего 2 нед.)</t>
  </si>
  <si>
    <t>8 сем    11</t>
  </si>
  <si>
    <t>7 сем   15</t>
  </si>
  <si>
    <t>13/11</t>
  </si>
  <si>
    <t>1/1</t>
  </si>
  <si>
    <t>Учебный проект</t>
  </si>
  <si>
    <t>5.      Календарный учебный график 1 курс 2020-2024</t>
  </si>
  <si>
    <t>5.    Календарный учебный график 2 курс 2020-2024</t>
  </si>
  <si>
    <t>5.      Календарный учебный график 3 курс 2020-2024</t>
  </si>
  <si>
    <t>5.     Календарный учебный график 4 курс 2020-2024</t>
  </si>
  <si>
    <t>5.    Календарный учебный график 4 курс 2020-2024</t>
  </si>
  <si>
    <r>
      <t>23 II   1  III</t>
    </r>
    <r>
      <rPr>
        <b/>
        <sz val="10"/>
        <rFont val="Calibri"/>
        <family val="2"/>
        <charset val="204"/>
      </rPr>
      <t>*</t>
    </r>
  </si>
  <si>
    <r>
      <t>2</t>
    </r>
    <r>
      <rPr>
        <b/>
        <sz val="10"/>
        <rFont val="Calibri"/>
        <family val="2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</si>
</sst>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1" x14ac:knownFonts="1">
    <font>
      <sz val="10"/>
      <name val="Arial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7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Arial Cyr"/>
      <charset val="204"/>
    </font>
    <font>
      <b/>
      <sz val="16"/>
      <name val="Arial Cyr"/>
      <charset val="204"/>
    </font>
    <font>
      <b/>
      <sz val="15"/>
      <name val="Arial Cyr"/>
      <charset val="204"/>
    </font>
    <font>
      <sz val="15"/>
      <name val="Arial Cyr"/>
      <charset val="204"/>
    </font>
    <font>
      <b/>
      <i/>
      <sz val="15"/>
      <name val="Arial Cyr"/>
      <charset val="204"/>
    </font>
    <font>
      <b/>
      <u/>
      <sz val="10"/>
      <name val="Arial Cyr"/>
      <charset val="204"/>
    </font>
    <font>
      <b/>
      <sz val="18"/>
      <name val="Arial Cyr"/>
      <charset val="204"/>
    </font>
    <font>
      <sz val="14"/>
      <name val="Arial Cyr"/>
      <charset val="204"/>
    </font>
    <font>
      <i/>
      <sz val="15"/>
      <name val="Arial Cyr"/>
      <charset val="204"/>
    </font>
    <font>
      <sz val="16"/>
      <name val="Arial Cyr"/>
      <charset val="204"/>
    </font>
    <font>
      <i/>
      <sz val="16"/>
      <name val="Arial Cyr"/>
      <charset val="204"/>
    </font>
    <font>
      <b/>
      <i/>
      <sz val="16"/>
      <name val="Arial Cyr"/>
      <charset val="204"/>
    </font>
    <font>
      <sz val="12"/>
      <name val="Arial Cyr"/>
      <charset val="204"/>
    </font>
    <font>
      <sz val="16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perscript"/>
      <sz val="16"/>
      <name val="Arial Cyr"/>
      <charset val="204"/>
    </font>
    <font>
      <i/>
      <vertAlign val="superscript"/>
      <sz val="15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sz val="20"/>
      <name val="Calibri"/>
      <family val="2"/>
      <charset val="204"/>
    </font>
    <font>
      <sz val="11"/>
      <color theme="1" tint="0.3499862666707357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14"/>
      <name val="Arial Cyr"/>
      <charset val="204"/>
    </font>
    <font>
      <u/>
      <sz val="15"/>
      <name val="Arial Cyr"/>
      <charset val="204"/>
    </font>
    <font>
      <sz val="15"/>
      <name val="Calibri"/>
      <family val="2"/>
      <charset val="204"/>
    </font>
    <font>
      <b/>
      <i/>
      <sz val="10"/>
      <name val="Times New Roman"/>
      <family val="1"/>
      <charset val="204"/>
    </font>
    <font>
      <sz val="12"/>
      <color theme="9" tint="0.3999755851924192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0" xfId="0" applyFont="1"/>
    <xf numFmtId="0" fontId="5" fillId="0" borderId="10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0" fontId="14" fillId="0" borderId="9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6" xfId="0" applyNumberFormat="1" applyFont="1" applyBorder="1" applyAlignment="1">
      <alignment horizontal="center" vertical="center" wrapText="1"/>
    </xf>
    <xf numFmtId="0" fontId="14" fillId="0" borderId="21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24" xfId="0" applyNumberFormat="1" applyFont="1" applyBorder="1" applyAlignment="1">
      <alignment horizontal="center" vertical="center" wrapText="1"/>
    </xf>
    <xf numFmtId="0" fontId="5" fillId="0" borderId="25" xfId="0" applyNumberFormat="1" applyFont="1" applyBorder="1" applyAlignment="1">
      <alignment horizontal="center" vertical="center" wrapText="1"/>
    </xf>
    <xf numFmtId="0" fontId="6" fillId="0" borderId="24" xfId="0" applyNumberFormat="1" applyFont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6" fillId="0" borderId="25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16" fillId="0" borderId="0" xfId="0" applyFont="1" applyAlignment="1">
      <alignment horizontal="left" indent="3"/>
    </xf>
    <xf numFmtId="0" fontId="17" fillId="0" borderId="0" xfId="0" applyFont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23" fillId="0" borderId="30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3" fillId="2" borderId="50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58" xfId="0" applyFont="1" applyFill="1" applyBorder="1" applyAlignment="1">
      <alignment horizontal="center" vertical="center" wrapText="1"/>
    </xf>
    <xf numFmtId="0" fontId="23" fillId="3" borderId="57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vertical="center" wrapText="1"/>
    </xf>
    <xf numFmtId="0" fontId="23" fillId="3" borderId="41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vertical="center" wrapText="1"/>
    </xf>
    <xf numFmtId="0" fontId="23" fillId="3" borderId="17" xfId="0" applyFont="1" applyFill="1" applyBorder="1" applyAlignment="1">
      <alignment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0" fontId="29" fillId="3" borderId="57" xfId="0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49" fontId="21" fillId="0" borderId="37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6" fillId="0" borderId="0" xfId="0" applyNumberFormat="1" applyFont="1" applyBorder="1" applyAlignment="1">
      <alignment vertical="center" wrapText="1"/>
    </xf>
    <xf numFmtId="0" fontId="31" fillId="0" borderId="13" xfId="0" applyFont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0" fontId="27" fillId="2" borderId="41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3" fillId="2" borderId="6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47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7" fillId="2" borderId="63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0" fontId="28" fillId="0" borderId="45" xfId="0" quotePrefix="1" applyFont="1" applyBorder="1" applyAlignment="1">
      <alignment horizontal="center" vertical="center" wrapText="1"/>
    </xf>
    <xf numFmtId="0" fontId="27" fillId="2" borderId="68" xfId="0" applyFont="1" applyFill="1" applyBorder="1" applyAlignment="1">
      <alignment horizontal="center" vertical="center" wrapText="1"/>
    </xf>
    <xf numFmtId="0" fontId="27" fillId="2" borderId="61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0" fillId="0" borderId="48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4" borderId="40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 wrapText="1"/>
    </xf>
    <xf numFmtId="0" fontId="23" fillId="4" borderId="58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vertical="center" wrapText="1"/>
    </xf>
    <xf numFmtId="0" fontId="22" fillId="4" borderId="9" xfId="0" applyFont="1" applyFill="1" applyBorder="1" applyAlignment="1">
      <alignment vertical="center" wrapText="1"/>
    </xf>
    <xf numFmtId="49" fontId="22" fillId="4" borderId="9" xfId="0" applyNumberFormat="1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vertical="center" wrapText="1"/>
    </xf>
    <xf numFmtId="0" fontId="23" fillId="2" borderId="30" xfId="0" applyFont="1" applyFill="1" applyBorder="1" applyAlignment="1">
      <alignment vertical="center" wrapText="1"/>
    </xf>
    <xf numFmtId="0" fontId="27" fillId="2" borderId="30" xfId="0" quotePrefix="1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left"/>
    </xf>
    <xf numFmtId="0" fontId="32" fillId="0" borderId="0" xfId="0" applyFont="1"/>
    <xf numFmtId="1" fontId="27" fillId="2" borderId="8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vertical="center" wrapText="1"/>
    </xf>
    <xf numFmtId="0" fontId="23" fillId="0" borderId="38" xfId="0" applyFont="1" applyBorder="1" applyAlignment="1">
      <alignment vertical="center" wrapText="1"/>
    </xf>
    <xf numFmtId="0" fontId="23" fillId="0" borderId="64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23" fillId="3" borderId="39" xfId="0" applyFont="1" applyFill="1" applyBorder="1" applyAlignment="1">
      <alignment vertical="center" wrapText="1"/>
    </xf>
    <xf numFmtId="0" fontId="23" fillId="3" borderId="64" xfId="0" applyFont="1" applyFill="1" applyBorder="1" applyAlignment="1">
      <alignment vertical="center" wrapText="1"/>
    </xf>
    <xf numFmtId="0" fontId="23" fillId="0" borderId="48" xfId="0" applyFont="1" applyBorder="1" applyAlignment="1">
      <alignment vertical="center" wrapText="1"/>
    </xf>
    <xf numFmtId="0" fontId="23" fillId="3" borderId="64" xfId="0" applyFont="1" applyFill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9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3" fillId="3" borderId="67" xfId="0" applyFont="1" applyFill="1" applyBorder="1" applyAlignment="1">
      <alignment horizontal="center" vertical="center" wrapText="1"/>
    </xf>
    <xf numFmtId="0" fontId="28" fillId="4" borderId="32" xfId="0" quotePrefix="1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9" fontId="22" fillId="0" borderId="9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8" fillId="4" borderId="32" xfId="0" applyFont="1" applyFill="1" applyBorder="1" applyAlignment="1">
      <alignment horizontal="center" vertical="center" wrapText="1"/>
    </xf>
    <xf numFmtId="0" fontId="28" fillId="4" borderId="30" xfId="0" quotePrefix="1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9" fillId="2" borderId="45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32" xfId="0" quotePrefix="1" applyFont="1" applyFill="1" applyBorder="1" applyAlignment="1">
      <alignment horizontal="center" vertical="center" wrapText="1"/>
    </xf>
    <xf numFmtId="0" fontId="23" fillId="4" borderId="44" xfId="0" applyFont="1" applyFill="1" applyBorder="1" applyAlignment="1">
      <alignment horizontal="center" vertical="center" wrapText="1"/>
    </xf>
    <xf numFmtId="0" fontId="23" fillId="4" borderId="6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0" borderId="51" xfId="0" applyFont="1" applyBorder="1" applyAlignment="1">
      <alignment vertical="center" wrapText="1"/>
    </xf>
    <xf numFmtId="0" fontId="29" fillId="0" borderId="25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2" borderId="71" xfId="0" applyFont="1" applyFill="1" applyBorder="1" applyAlignment="1">
      <alignment horizontal="center" vertical="center" wrapText="1"/>
    </xf>
    <xf numFmtId="0" fontId="23" fillId="2" borderId="51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2" borderId="34" xfId="0" applyFont="1" applyFill="1" applyBorder="1" applyAlignment="1">
      <alignment vertical="center" wrapText="1"/>
    </xf>
    <xf numFmtId="0" fontId="29" fillId="0" borderId="3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4" borderId="34" xfId="0" quotePrefix="1" applyFont="1" applyFill="1" applyBorder="1" applyAlignment="1">
      <alignment horizontal="center" vertical="center" wrapText="1"/>
    </xf>
    <xf numFmtId="0" fontId="28" fillId="4" borderId="34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vertical="center" wrapText="1"/>
    </xf>
    <xf numFmtId="0" fontId="22" fillId="0" borderId="45" xfId="0" applyFont="1" applyBorder="1" applyAlignment="1">
      <alignment horizontal="center" vertical="center" wrapText="1"/>
    </xf>
    <xf numFmtId="0" fontId="23" fillId="0" borderId="45" xfId="0" quotePrefix="1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 wrapText="1"/>
    </xf>
    <xf numFmtId="0" fontId="23" fillId="0" borderId="62" xfId="0" applyFont="1" applyFill="1" applyBorder="1" applyAlignment="1">
      <alignment vertical="center" wrapText="1"/>
    </xf>
    <xf numFmtId="0" fontId="23" fillId="0" borderId="45" xfId="0" applyFont="1" applyFill="1" applyBorder="1" applyAlignment="1">
      <alignment vertical="center" wrapText="1"/>
    </xf>
    <xf numFmtId="0" fontId="28" fillId="0" borderId="45" xfId="0" quotePrefix="1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vertical="center" wrapText="1"/>
    </xf>
    <xf numFmtId="0" fontId="23" fillId="0" borderId="30" xfId="0" applyFont="1" applyFill="1" applyBorder="1" applyAlignment="1">
      <alignment vertical="center" wrapText="1"/>
    </xf>
    <xf numFmtId="0" fontId="28" fillId="0" borderId="30" xfId="0" quotePrefix="1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vertical="center" wrapText="1"/>
    </xf>
    <xf numFmtId="0" fontId="28" fillId="0" borderId="32" xfId="0" quotePrefix="1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vertical="center" wrapText="1"/>
    </xf>
    <xf numFmtId="0" fontId="22" fillId="0" borderId="32" xfId="0" applyFont="1" applyFill="1" applyBorder="1" applyAlignment="1">
      <alignment horizontal="left" vertical="center" wrapText="1"/>
    </xf>
    <xf numFmtId="0" fontId="23" fillId="0" borderId="39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3" fillId="2" borderId="67" xfId="0" applyFont="1" applyFill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 wrapText="1"/>
    </xf>
    <xf numFmtId="0" fontId="23" fillId="2" borderId="65" xfId="0" applyFont="1" applyFill="1" applyBorder="1" applyAlignment="1">
      <alignment horizontal="center" vertical="center" wrapText="1"/>
    </xf>
    <xf numFmtId="0" fontId="23" fillId="2" borderId="68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center" vertical="center" wrapText="1"/>
    </xf>
    <xf numFmtId="0" fontId="23" fillId="4" borderId="7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2" borderId="32" xfId="0" quotePrefix="1" applyFont="1" applyFill="1" applyBorder="1" applyAlignment="1">
      <alignment horizontal="center" vertical="center" wrapText="1"/>
    </xf>
    <xf numFmtId="0" fontId="31" fillId="0" borderId="32" xfId="0" applyFont="1" applyBorder="1" applyAlignment="1">
      <alignment horizontal="left" vertical="center" wrapText="1"/>
    </xf>
    <xf numFmtId="0" fontId="24" fillId="2" borderId="32" xfId="0" applyFont="1" applyFill="1" applyBorder="1" applyAlignment="1">
      <alignment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3" borderId="30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2" borderId="49" xfId="0" applyFont="1" applyFill="1" applyBorder="1" applyAlignment="1">
      <alignment horizontal="center" vertical="center" wrapText="1"/>
    </xf>
    <xf numFmtId="0" fontId="28" fillId="2" borderId="48" xfId="0" applyFont="1" applyFill="1" applyBorder="1" applyAlignment="1">
      <alignment horizontal="center" vertical="center" wrapText="1"/>
    </xf>
    <xf numFmtId="0" fontId="28" fillId="2" borderId="46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vertical="center" wrapText="1"/>
    </xf>
    <xf numFmtId="0" fontId="29" fillId="0" borderId="57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23" fillId="2" borderId="59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vertical="center" wrapText="1"/>
    </xf>
    <xf numFmtId="0" fontId="28" fillId="0" borderId="13" xfId="0" quotePrefix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45" xfId="0" applyFont="1" applyBorder="1" applyAlignment="1">
      <alignment vertical="center" wrapText="1"/>
    </xf>
    <xf numFmtId="0" fontId="30" fillId="0" borderId="45" xfId="0" applyFont="1" applyBorder="1" applyAlignment="1">
      <alignment horizontal="center" vertical="center" wrapText="1"/>
    </xf>
    <xf numFmtId="0" fontId="27" fillId="2" borderId="64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left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3" fillId="0" borderId="67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vertical="center" wrapText="1"/>
    </xf>
    <xf numFmtId="0" fontId="22" fillId="4" borderId="13" xfId="0" applyFont="1" applyFill="1" applyBorder="1" applyAlignment="1">
      <alignment vertical="center" wrapText="1"/>
    </xf>
    <xf numFmtId="49" fontId="22" fillId="4" borderId="13" xfId="0" applyNumberFormat="1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vertical="center" wrapText="1"/>
    </xf>
    <xf numFmtId="0" fontId="22" fillId="0" borderId="50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left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2" borderId="64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0" fillId="4" borderId="13" xfId="0" quotePrefix="1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3" fillId="2" borderId="69" xfId="0" applyFont="1" applyFill="1" applyBorder="1" applyAlignment="1">
      <alignment horizontal="center" vertical="center" wrapText="1"/>
    </xf>
    <xf numFmtId="0" fontId="23" fillId="2" borderId="72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18" fillId="0" borderId="0" xfId="0" applyFont="1"/>
    <xf numFmtId="0" fontId="36" fillId="0" borderId="55" xfId="0" applyNumberFormat="1" applyFont="1" applyBorder="1" applyAlignment="1">
      <alignment horizontal="center" vertical="center" wrapText="1"/>
    </xf>
    <xf numFmtId="0" fontId="36" fillId="0" borderId="27" xfId="0" applyNumberFormat="1" applyFont="1" applyBorder="1" applyAlignment="1">
      <alignment horizontal="center" vertical="center" wrapText="1"/>
    </xf>
    <xf numFmtId="0" fontId="37" fillId="0" borderId="22" xfId="0" applyNumberFormat="1" applyFont="1" applyBorder="1" applyAlignment="1">
      <alignment horizontal="center" vertical="center" wrapText="1"/>
    </xf>
    <xf numFmtId="0" fontId="37" fillId="0" borderId="23" xfId="0" applyNumberFormat="1" applyFont="1" applyBorder="1" applyAlignment="1">
      <alignment horizontal="center" vertical="center" wrapText="1"/>
    </xf>
    <xf numFmtId="0" fontId="37" fillId="0" borderId="24" xfId="0" applyNumberFormat="1" applyFont="1" applyBorder="1" applyAlignment="1">
      <alignment horizontal="center" vertical="center" wrapText="1"/>
    </xf>
    <xf numFmtId="0" fontId="37" fillId="0" borderId="25" xfId="0" applyNumberFormat="1" applyFont="1" applyBorder="1" applyAlignment="1">
      <alignment horizontal="center" vertical="center" wrapText="1"/>
    </xf>
    <xf numFmtId="0" fontId="37" fillId="2" borderId="23" xfId="0" applyNumberFormat="1" applyFont="1" applyFill="1" applyBorder="1" applyAlignment="1">
      <alignment horizontal="center" vertical="center" wrapText="1"/>
    </xf>
    <xf numFmtId="0" fontId="37" fillId="2" borderId="24" xfId="0" applyNumberFormat="1" applyFont="1" applyFill="1" applyBorder="1" applyAlignment="1">
      <alignment horizontal="center" vertical="center" wrapText="1"/>
    </xf>
    <xf numFmtId="0" fontId="37" fillId="0" borderId="28" xfId="0" applyNumberFormat="1" applyFont="1" applyFill="1" applyBorder="1" applyAlignment="1">
      <alignment horizontal="center" vertical="center" wrapText="1"/>
    </xf>
    <xf numFmtId="0" fontId="37" fillId="0" borderId="6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center" vertical="center" wrapText="1"/>
    </xf>
    <xf numFmtId="0" fontId="37" fillId="0" borderId="16" xfId="0" applyNumberFormat="1" applyFont="1" applyBorder="1" applyAlignment="1">
      <alignment horizontal="center" vertical="center" wrapText="1"/>
    </xf>
    <xf numFmtId="0" fontId="37" fillId="0" borderId="9" xfId="0" applyNumberFormat="1" applyFont="1" applyBorder="1" applyAlignment="1">
      <alignment horizontal="center" vertical="center" wrapText="1"/>
    </xf>
    <xf numFmtId="0" fontId="37" fillId="0" borderId="10" xfId="0" applyNumberFormat="1" applyFont="1" applyBorder="1" applyAlignment="1">
      <alignment horizontal="center" vertical="center" wrapText="1"/>
    </xf>
    <xf numFmtId="0" fontId="37" fillId="0" borderId="8" xfId="0" applyNumberFormat="1" applyFont="1" applyBorder="1" applyAlignment="1">
      <alignment horizontal="center" vertical="center" wrapText="1"/>
    </xf>
    <xf numFmtId="0" fontId="37" fillId="2" borderId="9" xfId="0" applyNumberFormat="1" applyFont="1" applyFill="1" applyBorder="1" applyAlignment="1">
      <alignment horizontal="center" vertical="center" wrapText="1"/>
    </xf>
    <xf numFmtId="0" fontId="37" fillId="2" borderId="10" xfId="0" applyNumberFormat="1" applyFont="1" applyFill="1" applyBorder="1" applyAlignment="1">
      <alignment horizontal="center" vertical="center" wrapText="1"/>
    </xf>
    <xf numFmtId="0" fontId="36" fillId="0" borderId="70" xfId="0" applyFont="1" applyBorder="1" applyAlignment="1">
      <alignment vertical="top"/>
    </xf>
    <xf numFmtId="0" fontId="36" fillId="0" borderId="3" xfId="0" applyFont="1" applyBorder="1" applyAlignment="1">
      <alignment vertical="top"/>
    </xf>
    <xf numFmtId="0" fontId="37" fillId="0" borderId="28" xfId="0" applyFont="1" applyBorder="1" applyAlignment="1">
      <alignment vertical="center"/>
    </xf>
    <xf numFmtId="0" fontId="37" fillId="0" borderId="28" xfId="0" applyFont="1" applyBorder="1" applyAlignment="1">
      <alignment vertical="center" wrapText="1"/>
    </xf>
    <xf numFmtId="0" fontId="38" fillId="0" borderId="35" xfId="0" applyFont="1" applyBorder="1"/>
    <xf numFmtId="0" fontId="38" fillId="5" borderId="34" xfId="0" applyFont="1" applyFill="1" applyBorder="1"/>
    <xf numFmtId="0" fontId="38" fillId="4" borderId="34" xfId="0" applyFont="1" applyFill="1" applyBorder="1"/>
    <xf numFmtId="0" fontId="38" fillId="4" borderId="67" xfId="0" applyFont="1" applyFill="1" applyBorder="1"/>
    <xf numFmtId="0" fontId="36" fillId="0" borderId="28" xfId="0" applyFont="1" applyBorder="1" applyAlignment="1">
      <alignment horizontal="center" wrapText="1"/>
    </xf>
    <xf numFmtId="0" fontId="36" fillId="4" borderId="9" xfId="0" applyFont="1" applyFill="1" applyBorder="1" applyAlignment="1">
      <alignment vertical="center" wrapText="1"/>
    </xf>
    <xf numFmtId="0" fontId="36" fillId="4" borderId="54" xfId="0" applyFont="1" applyFill="1" applyBorder="1" applyAlignment="1">
      <alignment vertical="center" wrapText="1"/>
    </xf>
    <xf numFmtId="0" fontId="38" fillId="0" borderId="34" xfId="0" applyFont="1" applyBorder="1"/>
    <xf numFmtId="0" fontId="38" fillId="0" borderId="67" xfId="0" applyFont="1" applyBorder="1"/>
    <xf numFmtId="0" fontId="38" fillId="2" borderId="34" xfId="0" applyFont="1" applyFill="1" applyBorder="1"/>
    <xf numFmtId="0" fontId="38" fillId="2" borderId="30" xfId="0" applyFont="1" applyFill="1" applyBorder="1" applyAlignment="1">
      <alignment vertical="center" wrapText="1"/>
    </xf>
    <xf numFmtId="0" fontId="38" fillId="2" borderId="50" xfId="0" applyFont="1" applyFill="1" applyBorder="1" applyAlignment="1">
      <alignment vertical="center" wrapText="1"/>
    </xf>
    <xf numFmtId="0" fontId="38" fillId="2" borderId="35" xfId="0" applyFont="1" applyFill="1" applyBorder="1"/>
    <xf numFmtId="0" fontId="38" fillId="0" borderId="32" xfId="0" applyFont="1" applyBorder="1"/>
    <xf numFmtId="0" fontId="38" fillId="2" borderId="41" xfId="0" applyFont="1" applyFill="1" applyBorder="1" applyAlignment="1">
      <alignment vertical="center" wrapText="1"/>
    </xf>
    <xf numFmtId="0" fontId="39" fillId="0" borderId="32" xfId="0" applyFont="1" applyBorder="1"/>
    <xf numFmtId="0" fontId="38" fillId="5" borderId="32" xfId="0" applyFont="1" applyFill="1" applyBorder="1"/>
    <xf numFmtId="0" fontId="38" fillId="4" borderId="32" xfId="0" applyFont="1" applyFill="1" applyBorder="1"/>
    <xf numFmtId="0" fontId="38" fillId="4" borderId="44" xfId="0" applyFont="1" applyFill="1" applyBorder="1"/>
    <xf numFmtId="0" fontId="38" fillId="2" borderId="0" xfId="0" applyFont="1" applyFill="1" applyBorder="1" applyAlignment="1">
      <alignment vertical="center" wrapText="1"/>
    </xf>
    <xf numFmtId="0" fontId="40" fillId="2" borderId="14" xfId="0" applyFont="1" applyFill="1" applyBorder="1" applyAlignment="1">
      <alignment vertical="center" wrapText="1"/>
    </xf>
    <xf numFmtId="0" fontId="38" fillId="0" borderId="33" xfId="0" applyFont="1" applyBorder="1"/>
    <xf numFmtId="0" fontId="38" fillId="2" borderId="32" xfId="0" applyFont="1" applyFill="1" applyBorder="1"/>
    <xf numFmtId="0" fontId="38" fillId="2" borderId="17" xfId="0" applyFont="1" applyFill="1" applyBorder="1" applyAlignment="1">
      <alignment vertical="center" wrapText="1"/>
    </xf>
    <xf numFmtId="0" fontId="37" fillId="0" borderId="55" xfId="0" applyFont="1" applyBorder="1" applyAlignment="1">
      <alignment vertical="center"/>
    </xf>
    <xf numFmtId="0" fontId="37" fillId="0" borderId="55" xfId="0" applyFont="1" applyBorder="1" applyAlignment="1">
      <alignment vertical="center" wrapText="1"/>
    </xf>
    <xf numFmtId="0" fontId="38" fillId="2" borderId="32" xfId="0" applyFont="1" applyFill="1" applyBorder="1" applyAlignment="1">
      <alignment vertical="center" wrapText="1"/>
    </xf>
    <xf numFmtId="0" fontId="38" fillId="2" borderId="44" xfId="0" applyFont="1" applyFill="1" applyBorder="1" applyAlignment="1">
      <alignment vertical="center" wrapText="1"/>
    </xf>
    <xf numFmtId="0" fontId="37" fillId="0" borderId="73" xfId="0" applyFont="1" applyBorder="1" applyAlignment="1">
      <alignment vertical="center"/>
    </xf>
    <xf numFmtId="0" fontId="41" fillId="2" borderId="32" xfId="0" applyFont="1" applyFill="1" applyBorder="1" applyAlignment="1">
      <alignment wrapText="1"/>
    </xf>
    <xf numFmtId="0" fontId="41" fillId="2" borderId="44" xfId="0" applyFont="1" applyFill="1" applyBorder="1" applyAlignment="1">
      <alignment wrapText="1"/>
    </xf>
    <xf numFmtId="0" fontId="37" fillId="0" borderId="75" xfId="0" applyFont="1" applyBorder="1" applyAlignment="1">
      <alignment vertical="center"/>
    </xf>
    <xf numFmtId="0" fontId="37" fillId="0" borderId="76" xfId="0" applyFont="1" applyBorder="1" applyAlignment="1">
      <alignment vertical="center" wrapText="1"/>
    </xf>
    <xf numFmtId="0" fontId="0" fillId="2" borderId="0" xfId="0" applyFill="1"/>
    <xf numFmtId="0" fontId="42" fillId="2" borderId="32" xfId="0" applyFont="1" applyFill="1" applyBorder="1" applyAlignment="1">
      <alignment wrapText="1"/>
    </xf>
    <xf numFmtId="0" fontId="43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 wrapText="1"/>
    </xf>
    <xf numFmtId="0" fontId="43" fillId="0" borderId="0" xfId="0" applyFont="1" applyBorder="1" applyAlignment="1"/>
    <xf numFmtId="0" fontId="43" fillId="2" borderId="0" xfId="0" applyFont="1" applyFill="1" applyBorder="1"/>
    <xf numFmtId="0" fontId="43" fillId="0" borderId="0" xfId="0" applyFont="1" applyBorder="1"/>
    <xf numFmtId="0" fontId="38" fillId="2" borderId="0" xfId="0" applyFont="1" applyFill="1" applyBorder="1"/>
    <xf numFmtId="0" fontId="36" fillId="2" borderId="0" xfId="0" applyFont="1" applyFill="1" applyBorder="1" applyAlignment="1">
      <alignment horizontal="center" wrapText="1"/>
    </xf>
    <xf numFmtId="0" fontId="43" fillId="4" borderId="30" xfId="0" applyFont="1" applyFill="1" applyBorder="1"/>
    <xf numFmtId="0" fontId="43" fillId="5" borderId="30" xfId="0" applyFont="1" applyFill="1" applyBorder="1"/>
    <xf numFmtId="0" fontId="45" fillId="2" borderId="0" xfId="0" applyFont="1" applyFill="1" applyBorder="1" applyAlignment="1">
      <alignment vertical="center" wrapText="1"/>
    </xf>
    <xf numFmtId="0" fontId="36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 wrapText="1"/>
    </xf>
    <xf numFmtId="0" fontId="43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46" fillId="2" borderId="0" xfId="0" applyFont="1" applyFill="1" applyBorder="1" applyAlignment="1">
      <alignment vertical="center" wrapText="1"/>
    </xf>
    <xf numFmtId="0" fontId="46" fillId="0" borderId="0" xfId="0" applyFont="1" applyBorder="1" applyAlignment="1">
      <alignment vertical="center" wrapText="1"/>
    </xf>
    <xf numFmtId="0" fontId="0" fillId="2" borderId="0" xfId="0" applyFill="1" applyBorder="1"/>
    <xf numFmtId="0" fontId="0" fillId="0" borderId="0" xfId="0" applyAlignment="1">
      <alignment horizontal="center"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3" xfId="0" applyNumberFormat="1" applyFont="1" applyBorder="1" applyAlignment="1">
      <alignment horizontal="left" vertical="top"/>
    </xf>
    <xf numFmtId="0" fontId="23" fillId="3" borderId="3" xfId="0" applyFont="1" applyFill="1" applyBorder="1" applyAlignment="1">
      <alignment vertical="center" wrapText="1"/>
    </xf>
    <xf numFmtId="0" fontId="23" fillId="4" borderId="32" xfId="0" applyFont="1" applyFill="1" applyBorder="1" applyAlignment="1">
      <alignment vertical="center" wrapText="1"/>
    </xf>
    <xf numFmtId="0" fontId="29" fillId="4" borderId="32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5" fillId="0" borderId="54" xfId="0" applyNumberFormat="1" applyFont="1" applyBorder="1" applyAlignment="1">
      <alignment horizontal="center" vertical="center" wrapText="1"/>
    </xf>
    <xf numFmtId="0" fontId="6" fillId="0" borderId="54" xfId="0" applyNumberFormat="1" applyFont="1" applyBorder="1" applyAlignment="1">
      <alignment horizontal="center" vertical="center" wrapText="1"/>
    </xf>
    <xf numFmtId="0" fontId="36" fillId="0" borderId="55" xfId="0" applyNumberFormat="1" applyFont="1" applyBorder="1" applyAlignment="1">
      <alignment horizontal="center" vertical="center" wrapText="1"/>
    </xf>
    <xf numFmtId="0" fontId="36" fillId="0" borderId="27" xfId="0" applyNumberFormat="1" applyFont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center" vertical="center" wrapText="1"/>
    </xf>
    <xf numFmtId="0" fontId="37" fillId="0" borderId="28" xfId="0" applyNumberFormat="1" applyFont="1" applyFill="1" applyBorder="1" applyAlignment="1">
      <alignment horizontal="center" vertical="center" wrapText="1"/>
    </xf>
    <xf numFmtId="0" fontId="37" fillId="0" borderId="6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37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19" xfId="0" applyNumberFormat="1" applyFont="1" applyBorder="1" applyAlignment="1">
      <alignment horizontal="center" vertical="center" wrapText="1"/>
    </xf>
    <xf numFmtId="0" fontId="36" fillId="0" borderId="55" xfId="0" applyNumberFormat="1" applyFont="1" applyBorder="1" applyAlignment="1">
      <alignment horizontal="center" vertical="center" wrapText="1"/>
    </xf>
    <xf numFmtId="0" fontId="36" fillId="0" borderId="27" xfId="0" applyNumberFormat="1" applyFont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center" vertical="center" wrapText="1"/>
    </xf>
    <xf numFmtId="0" fontId="37" fillId="2" borderId="50" xfId="0" applyNumberFormat="1" applyFont="1" applyFill="1" applyBorder="1" applyAlignment="1">
      <alignment horizontal="center" vertical="center" wrapText="1"/>
    </xf>
    <xf numFmtId="0" fontId="36" fillId="0" borderId="55" xfId="0" applyFont="1" applyBorder="1" applyAlignment="1">
      <alignment vertical="top"/>
    </xf>
    <xf numFmtId="0" fontId="38" fillId="2" borderId="49" xfId="0" applyFont="1" applyFill="1" applyBorder="1" applyAlignment="1">
      <alignment vertical="center" wrapText="1"/>
    </xf>
    <xf numFmtId="0" fontId="38" fillId="6" borderId="34" xfId="0" applyFont="1" applyFill="1" applyBorder="1"/>
    <xf numFmtId="0" fontId="38" fillId="2" borderId="36" xfId="0" applyFont="1" applyFill="1" applyBorder="1" applyAlignment="1">
      <alignment vertical="center" wrapText="1"/>
    </xf>
    <xf numFmtId="0" fontId="38" fillId="2" borderId="80" xfId="0" applyFont="1" applyFill="1" applyBorder="1" applyAlignment="1">
      <alignment vertical="center" wrapText="1"/>
    </xf>
    <xf numFmtId="0" fontId="38" fillId="2" borderId="67" xfId="0" applyFont="1" applyFill="1" applyBorder="1"/>
    <xf numFmtId="0" fontId="38" fillId="2" borderId="81" xfId="0" applyFont="1" applyFill="1" applyBorder="1" applyAlignment="1">
      <alignment vertical="center" wrapText="1"/>
    </xf>
    <xf numFmtId="0" fontId="49" fillId="2" borderId="44" xfId="0" applyFont="1" applyFill="1" applyBorder="1" applyAlignment="1">
      <alignment vertical="center" wrapText="1"/>
    </xf>
    <xf numFmtId="0" fontId="49" fillId="2" borderId="81" xfId="0" applyFont="1" applyFill="1" applyBorder="1" applyAlignment="1">
      <alignment vertical="center" wrapText="1"/>
    </xf>
    <xf numFmtId="0" fontId="38" fillId="6" borderId="32" xfId="0" applyFont="1" applyFill="1" applyBorder="1"/>
    <xf numFmtId="0" fontId="38" fillId="2" borderId="43" xfId="0" applyFont="1" applyFill="1" applyBorder="1" applyAlignment="1">
      <alignment vertical="center" wrapText="1"/>
    </xf>
    <xf numFmtId="0" fontId="41" fillId="2" borderId="81" xfId="0" applyFont="1" applyFill="1" applyBorder="1" applyAlignment="1">
      <alignment wrapText="1"/>
    </xf>
    <xf numFmtId="0" fontId="38" fillId="0" borderId="64" xfId="0" applyFont="1" applyBorder="1"/>
    <xf numFmtId="0" fontId="41" fillId="2" borderId="0" xfId="0" applyFont="1" applyFill="1" applyBorder="1" applyAlignment="1">
      <alignment wrapText="1"/>
    </xf>
    <xf numFmtId="0" fontId="37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 wrapText="1"/>
    </xf>
    <xf numFmtId="0" fontId="43" fillId="6" borderId="0" xfId="0" applyFont="1" applyFill="1" applyBorder="1"/>
    <xf numFmtId="0" fontId="49" fillId="0" borderId="28" xfId="0" applyNumberFormat="1" applyFont="1" applyFill="1" applyBorder="1" applyAlignment="1">
      <alignment horizontal="center" vertical="center" wrapText="1"/>
    </xf>
    <xf numFmtId="0" fontId="49" fillId="0" borderId="6" xfId="0" applyNumberFormat="1" applyFont="1" applyFill="1" applyBorder="1" applyAlignment="1">
      <alignment horizontal="center" vertical="center" wrapText="1"/>
    </xf>
    <xf numFmtId="0" fontId="50" fillId="0" borderId="35" xfId="0" applyFont="1" applyBorder="1"/>
    <xf numFmtId="0" fontId="50" fillId="2" borderId="34" xfId="0" applyFont="1" applyFill="1" applyBorder="1"/>
    <xf numFmtId="0" fontId="38" fillId="7" borderId="34" xfId="0" applyFont="1" applyFill="1" applyBorder="1"/>
    <xf numFmtId="0" fontId="38" fillId="7" borderId="32" xfId="0" applyFont="1" applyFill="1" applyBorder="1"/>
    <xf numFmtId="0" fontId="38" fillId="2" borderId="44" xfId="0" applyFont="1" applyFill="1" applyBorder="1"/>
    <xf numFmtId="0" fontId="39" fillId="7" borderId="32" xfId="0" applyFont="1" applyFill="1" applyBorder="1"/>
    <xf numFmtId="0" fontId="38" fillId="2" borderId="27" xfId="0" applyFont="1" applyFill="1" applyBorder="1" applyAlignment="1">
      <alignment vertical="center" wrapText="1"/>
    </xf>
    <xf numFmtId="0" fontId="38" fillId="7" borderId="67" xfId="0" applyFont="1" applyFill="1" applyBorder="1"/>
    <xf numFmtId="0" fontId="38" fillId="4" borderId="35" xfId="0" applyFont="1" applyFill="1" applyBorder="1"/>
    <xf numFmtId="0" fontId="37" fillId="2" borderId="45" xfId="0" applyNumberFormat="1" applyFont="1" applyFill="1" applyBorder="1" applyAlignment="1">
      <alignment horizontal="center" vertical="center" wrapText="1"/>
    </xf>
    <xf numFmtId="0" fontId="37" fillId="2" borderId="57" xfId="0" applyNumberFormat="1" applyFont="1" applyFill="1" applyBorder="1" applyAlignment="1">
      <alignment horizontal="center" vertical="center" wrapText="1"/>
    </xf>
    <xf numFmtId="0" fontId="37" fillId="2" borderId="15" xfId="0" applyNumberFormat="1" applyFont="1" applyFill="1" applyBorder="1" applyAlignment="1">
      <alignment horizontal="center" vertical="center" wrapText="1"/>
    </xf>
    <xf numFmtId="0" fontId="37" fillId="4" borderId="51" xfId="0" applyNumberFormat="1" applyFont="1" applyFill="1" applyBorder="1" applyAlignment="1">
      <alignment horizontal="center" vertical="center" wrapText="1"/>
    </xf>
    <xf numFmtId="0" fontId="38" fillId="0" borderId="26" xfId="0" applyFont="1" applyBorder="1"/>
    <xf numFmtId="0" fontId="37" fillId="4" borderId="53" xfId="0" applyNumberFormat="1" applyFont="1" applyFill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37" fillId="0" borderId="75" xfId="0" applyFont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 wrapText="1"/>
    </xf>
    <xf numFmtId="0" fontId="37" fillId="0" borderId="7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38" fillId="0" borderId="32" xfId="0" applyFont="1" applyBorder="1" applyAlignment="1">
      <alignment horizontal="center"/>
    </xf>
    <xf numFmtId="0" fontId="38" fillId="2" borderId="32" xfId="0" applyFont="1" applyFill="1" applyBorder="1" applyAlignment="1">
      <alignment horizontal="center"/>
    </xf>
    <xf numFmtId="0" fontId="38" fillId="4" borderId="34" xfId="0" applyFont="1" applyFill="1" applyBorder="1" applyAlignment="1"/>
    <xf numFmtId="0" fontId="38" fillId="4" borderId="67" xfId="0" applyFont="1" applyFill="1" applyBorder="1" applyAlignment="1"/>
    <xf numFmtId="0" fontId="38" fillId="2" borderId="34" xfId="0" applyFont="1" applyFill="1" applyBorder="1" applyAlignment="1"/>
    <xf numFmtId="0" fontId="38" fillId="0" borderId="35" xfId="0" applyFont="1" applyBorder="1" applyAlignment="1"/>
    <xf numFmtId="0" fontId="38" fillId="2" borderId="35" xfId="0" applyFont="1" applyFill="1" applyBorder="1" applyAlignment="1"/>
    <xf numFmtId="0" fontId="38" fillId="0" borderId="34" xfId="0" applyFont="1" applyBorder="1" applyAlignment="1"/>
    <xf numFmtId="0" fontId="38" fillId="0" borderId="32" xfId="0" applyFont="1" applyBorder="1" applyAlignment="1"/>
    <xf numFmtId="0" fontId="39" fillId="0" borderId="32" xfId="0" applyFont="1" applyBorder="1" applyAlignment="1"/>
    <xf numFmtId="0" fontId="5" fillId="0" borderId="21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7" fillId="0" borderId="53" xfId="0" applyNumberFormat="1" applyFont="1" applyBorder="1" applyAlignment="1">
      <alignment horizontal="center" vertical="center" wrapText="1"/>
    </xf>
    <xf numFmtId="0" fontId="38" fillId="4" borderId="33" xfId="0" applyFont="1" applyFill="1" applyBorder="1"/>
    <xf numFmtId="0" fontId="38" fillId="8" borderId="34" xfId="0" applyFont="1" applyFill="1" applyBorder="1"/>
    <xf numFmtId="0" fontId="38" fillId="8" borderId="35" xfId="0" applyFont="1" applyFill="1" applyBorder="1"/>
    <xf numFmtId="0" fontId="38" fillId="8" borderId="33" xfId="0" applyFont="1" applyFill="1" applyBorder="1"/>
    <xf numFmtId="0" fontId="37" fillId="0" borderId="83" xfId="0" applyFont="1" applyBorder="1" applyAlignment="1">
      <alignment vertical="center" wrapText="1"/>
    </xf>
    <xf numFmtId="0" fontId="38" fillId="8" borderId="32" xfId="0" applyFont="1" applyFill="1" applyBorder="1"/>
    <xf numFmtId="0" fontId="43" fillId="8" borderId="30" xfId="0" applyFont="1" applyFill="1" applyBorder="1"/>
    <xf numFmtId="0" fontId="38" fillId="2" borderId="33" xfId="0" applyFont="1" applyFill="1" applyBorder="1"/>
    <xf numFmtId="0" fontId="43" fillId="0" borderId="32" xfId="0" applyFont="1" applyBorder="1"/>
    <xf numFmtId="0" fontId="38" fillId="2" borderId="84" xfId="0" applyFont="1" applyFill="1" applyBorder="1"/>
    <xf numFmtId="0" fontId="53" fillId="0" borderId="32" xfId="0" applyFont="1" applyBorder="1"/>
    <xf numFmtId="0" fontId="52" fillId="0" borderId="0" xfId="0" applyFont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43" fillId="2" borderId="0" xfId="0" applyFont="1" applyFill="1" applyBorder="1" applyAlignment="1">
      <alignment vertical="center"/>
    </xf>
    <xf numFmtId="0" fontId="37" fillId="0" borderId="28" xfId="0" applyNumberFormat="1" applyFont="1" applyFill="1" applyBorder="1" applyAlignment="1">
      <alignment horizontal="center" vertical="center" wrapText="1"/>
    </xf>
    <xf numFmtId="0" fontId="37" fillId="0" borderId="6" xfId="0" applyNumberFormat="1" applyFont="1" applyFill="1" applyBorder="1" applyAlignment="1">
      <alignment horizontal="center" vertical="center" wrapText="1"/>
    </xf>
    <xf numFmtId="0" fontId="38" fillId="6" borderId="35" xfId="0" applyFont="1" applyFill="1" applyBorder="1"/>
    <xf numFmtId="0" fontId="39" fillId="6" borderId="32" xfId="0" applyFont="1" applyFill="1" applyBorder="1"/>
    <xf numFmtId="0" fontId="54" fillId="5" borderId="34" xfId="0" applyFont="1" applyFill="1" applyBorder="1"/>
    <xf numFmtId="0" fontId="54" fillId="5" borderId="35" xfId="0" applyFont="1" applyFill="1" applyBorder="1"/>
    <xf numFmtId="0" fontId="54" fillId="5" borderId="32" xfId="0" applyFont="1" applyFill="1" applyBorder="1"/>
    <xf numFmtId="0" fontId="49" fillId="2" borderId="79" xfId="0" applyFont="1" applyFill="1" applyBorder="1" applyAlignment="1">
      <alignment vertical="center" wrapText="1"/>
    </xf>
    <xf numFmtId="0" fontId="49" fillId="2" borderId="80" xfId="0" applyFont="1" applyFill="1" applyBorder="1" applyAlignment="1">
      <alignment vertical="center" wrapText="1"/>
    </xf>
    <xf numFmtId="0" fontId="42" fillId="2" borderId="82" xfId="0" applyFont="1" applyFill="1" applyBorder="1" applyAlignment="1">
      <alignment wrapText="1"/>
    </xf>
    <xf numFmtId="0" fontId="42" fillId="2" borderId="81" xfId="0" applyFont="1" applyFill="1" applyBorder="1" applyAlignment="1">
      <alignment wrapText="1"/>
    </xf>
    <xf numFmtId="0" fontId="55" fillId="2" borderId="44" xfId="0" applyFont="1" applyFill="1" applyBorder="1" applyAlignment="1">
      <alignment wrapText="1"/>
    </xf>
    <xf numFmtId="0" fontId="41" fillId="2" borderId="44" xfId="0" applyFont="1" applyFill="1" applyBorder="1" applyAlignment="1">
      <alignment vertical="center" wrapText="1"/>
    </xf>
    <xf numFmtId="0" fontId="42" fillId="2" borderId="44" xfId="0" applyFont="1" applyFill="1" applyBorder="1" applyAlignment="1">
      <alignment vertical="center" wrapText="1"/>
    </xf>
    <xf numFmtId="0" fontId="43" fillId="4" borderId="32" xfId="0" applyFont="1" applyFill="1" applyBorder="1"/>
    <xf numFmtId="0" fontId="43" fillId="5" borderId="32" xfId="0" applyFont="1" applyFill="1" applyBorder="1"/>
    <xf numFmtId="0" fontId="35" fillId="0" borderId="30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center" vertical="center" wrapText="1"/>
    </xf>
    <xf numFmtId="0" fontId="57" fillId="2" borderId="18" xfId="0" applyFont="1" applyFill="1" applyBorder="1" applyAlignment="1">
      <alignment horizontal="center" vertical="center" wrapText="1"/>
    </xf>
    <xf numFmtId="0" fontId="57" fillId="2" borderId="26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27" fillId="2" borderId="59" xfId="0" applyFont="1" applyFill="1" applyBorder="1" applyAlignment="1">
      <alignment horizontal="center" vertical="center" wrapText="1"/>
    </xf>
    <xf numFmtId="0" fontId="57" fillId="2" borderId="64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top" wrapText="1"/>
    </xf>
    <xf numFmtId="0" fontId="14" fillId="0" borderId="13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59" fillId="2" borderId="13" xfId="0" applyFont="1" applyFill="1" applyBorder="1" applyAlignment="1">
      <alignment vertical="center" wrapText="1"/>
    </xf>
    <xf numFmtId="0" fontId="38" fillId="0" borderId="72" xfId="0" applyFont="1" applyBorder="1"/>
    <xf numFmtId="0" fontId="53" fillId="0" borderId="0" xfId="0" applyFont="1" applyBorder="1"/>
    <xf numFmtId="0" fontId="43" fillId="6" borderId="32" xfId="0" applyFont="1" applyFill="1" applyBorder="1"/>
    <xf numFmtId="0" fontId="23" fillId="0" borderId="57" xfId="0" applyFont="1" applyFill="1" applyBorder="1" applyAlignment="1">
      <alignment horizontal="left" vertical="center" wrapText="1"/>
    </xf>
    <xf numFmtId="0" fontId="30" fillId="0" borderId="57" xfId="0" applyFont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66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vertical="center" wrapText="1"/>
    </xf>
    <xf numFmtId="0" fontId="22" fillId="4" borderId="57" xfId="0" applyFont="1" applyFill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3" fillId="2" borderId="84" xfId="0" applyFont="1" applyFill="1" applyBorder="1" applyAlignment="1">
      <alignment horizontal="center" vertical="center" wrapText="1"/>
    </xf>
    <xf numFmtId="0" fontId="23" fillId="2" borderId="85" xfId="0" applyFont="1" applyFill="1" applyBorder="1" applyAlignment="1">
      <alignment horizontal="center" vertical="center" wrapText="1"/>
    </xf>
    <xf numFmtId="0" fontId="37" fillId="2" borderId="51" xfId="0" applyNumberFormat="1" applyFont="1" applyFill="1" applyBorder="1" applyAlignment="1">
      <alignment horizontal="center" vertical="center" wrapText="1"/>
    </xf>
    <xf numFmtId="0" fontId="37" fillId="2" borderId="53" xfId="0" applyNumberFormat="1" applyFont="1" applyFill="1" applyBorder="1" applyAlignment="1">
      <alignment horizontal="center" vertical="center" wrapText="1"/>
    </xf>
    <xf numFmtId="0" fontId="38" fillId="9" borderId="35" xfId="0" applyFont="1" applyFill="1" applyBorder="1"/>
    <xf numFmtId="0" fontId="38" fillId="10" borderId="34" xfId="0" applyFont="1" applyFill="1" applyBorder="1"/>
    <xf numFmtId="0" fontId="38" fillId="10" borderId="35" xfId="0" applyFont="1" applyFill="1" applyBorder="1"/>
    <xf numFmtId="0" fontId="38" fillId="9" borderId="34" xfId="0" applyFont="1" applyFill="1" applyBorder="1"/>
    <xf numFmtId="0" fontId="38" fillId="11" borderId="34" xfId="0" applyFont="1" applyFill="1" applyBorder="1"/>
    <xf numFmtId="0" fontId="38" fillId="10" borderId="84" xfId="0" applyFont="1" applyFill="1" applyBorder="1"/>
    <xf numFmtId="0" fontId="38" fillId="11" borderId="32" xfId="0" applyFont="1" applyFill="1" applyBorder="1"/>
    <xf numFmtId="0" fontId="39" fillId="11" borderId="32" xfId="0" applyFont="1" applyFill="1" applyBorder="1"/>
    <xf numFmtId="0" fontId="38" fillId="11" borderId="67" xfId="0" applyFont="1" applyFill="1" applyBorder="1"/>
    <xf numFmtId="0" fontId="38" fillId="9" borderId="33" xfId="0" applyFont="1" applyFill="1" applyBorder="1"/>
    <xf numFmtId="0" fontId="38" fillId="10" borderId="32" xfId="0" applyFont="1" applyFill="1" applyBorder="1"/>
    <xf numFmtId="0" fontId="38" fillId="10" borderId="33" xfId="0" applyFont="1" applyFill="1" applyBorder="1"/>
    <xf numFmtId="0" fontId="38" fillId="9" borderId="32" xfId="0" applyFont="1" applyFill="1" applyBorder="1"/>
    <xf numFmtId="0" fontId="60" fillId="9" borderId="32" xfId="0" applyFont="1" applyFill="1" applyBorder="1"/>
    <xf numFmtId="0" fontId="43" fillId="10" borderId="32" xfId="0" applyFont="1" applyFill="1" applyBorder="1"/>
    <xf numFmtId="0" fontId="0" fillId="0" borderId="0" xfId="0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15" fillId="0" borderId="0" xfId="0" applyNumberFormat="1" applyFont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5" fillId="0" borderId="5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5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3" xfId="0" applyNumberFormat="1" applyFont="1" applyBorder="1" applyAlignment="1">
      <alignment horizontal="center" vertical="center" wrapText="1"/>
    </xf>
    <xf numFmtId="0" fontId="5" fillId="0" borderId="54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55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51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5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3" xfId="0" applyNumberFormat="1" applyFont="1" applyBorder="1" applyAlignment="1">
      <alignment horizontal="center" vertical="center" wrapText="1"/>
    </xf>
    <xf numFmtId="0" fontId="6" fillId="0" borderId="54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55" xfId="0" applyNumberFormat="1" applyFont="1" applyBorder="1" applyAlignment="1">
      <alignment horizontal="center" vertical="center" wrapText="1"/>
    </xf>
    <xf numFmtId="0" fontId="6" fillId="0" borderId="2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8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0" fillId="0" borderId="52" xfId="0" applyBorder="1"/>
    <xf numFmtId="0" fontId="0" fillId="0" borderId="3" xfId="0" applyBorder="1"/>
    <xf numFmtId="0" fontId="0" fillId="0" borderId="4" xfId="0" applyBorder="1"/>
    <xf numFmtId="0" fontId="0" fillId="0" borderId="53" xfId="0" applyBorder="1"/>
    <xf numFmtId="0" fontId="0" fillId="0" borderId="11" xfId="0" applyBorder="1"/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3" xfId="0" applyFont="1" applyBorder="1" applyAlignment="1">
      <alignment horizontal="left" vertical="top" wrapText="1"/>
    </xf>
    <xf numFmtId="0" fontId="22" fillId="0" borderId="54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left" vertical="center" wrapText="1"/>
    </xf>
    <xf numFmtId="0" fontId="22" fillId="0" borderId="43" xfId="0" applyFont="1" applyBorder="1" applyAlignment="1">
      <alignment horizontal="left" vertical="center" wrapText="1"/>
    </xf>
    <xf numFmtId="0" fontId="22" fillId="0" borderId="63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51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52" xfId="0" applyFont="1" applyBorder="1" applyAlignment="1">
      <alignment horizontal="left" vertical="center" wrapText="1"/>
    </xf>
    <xf numFmtId="0" fontId="22" fillId="0" borderId="53" xfId="0" applyFont="1" applyBorder="1" applyAlignment="1">
      <alignment horizontal="left" vertical="center" wrapText="1"/>
    </xf>
    <xf numFmtId="0" fontId="22" fillId="0" borderId="54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44" xfId="0" applyBorder="1" applyAlignment="1">
      <alignment horizontal="right" vertical="center" wrapText="1"/>
    </xf>
    <xf numFmtId="0" fontId="0" fillId="0" borderId="43" xfId="0" applyBorder="1" applyAlignment="1">
      <alignment horizontal="right" vertical="center" wrapText="1"/>
    </xf>
    <xf numFmtId="0" fontId="0" fillId="0" borderId="63" xfId="0" applyBorder="1" applyAlignment="1">
      <alignment horizontal="right" vertical="center" wrapText="1"/>
    </xf>
    <xf numFmtId="0" fontId="0" fillId="0" borderId="68" xfId="0" applyBorder="1" applyAlignment="1">
      <alignment horizontal="right" vertical="center" wrapText="1"/>
    </xf>
    <xf numFmtId="0" fontId="0" fillId="0" borderId="69" xfId="0" applyBorder="1" applyAlignment="1">
      <alignment horizontal="right" vertical="center" wrapText="1"/>
    </xf>
    <xf numFmtId="0" fontId="0" fillId="0" borderId="66" xfId="0" applyBorder="1" applyAlignment="1">
      <alignment horizontal="right" vertical="center" wrapText="1"/>
    </xf>
    <xf numFmtId="0" fontId="22" fillId="0" borderId="39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/>
    </xf>
    <xf numFmtId="0" fontId="36" fillId="0" borderId="55" xfId="0" applyNumberFormat="1" applyFont="1" applyBorder="1" applyAlignment="1">
      <alignment horizontal="center" vertical="center" wrapText="1"/>
    </xf>
    <xf numFmtId="0" fontId="36" fillId="0" borderId="27" xfId="0" applyNumberFormat="1" applyFont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center" vertical="center" wrapText="1"/>
    </xf>
    <xf numFmtId="0" fontId="37" fillId="0" borderId="55" xfId="0" applyNumberFormat="1" applyFont="1" applyBorder="1" applyAlignment="1">
      <alignment horizontal="center" vertical="center" textRotation="90" wrapText="1"/>
    </xf>
    <xf numFmtId="0" fontId="37" fillId="0" borderId="27" xfId="0" applyNumberFormat="1" applyFont="1" applyBorder="1" applyAlignment="1">
      <alignment horizontal="center" vertical="center" textRotation="90" wrapText="1"/>
    </xf>
    <xf numFmtId="0" fontId="37" fillId="0" borderId="1" xfId="0" applyNumberFormat="1" applyFont="1" applyBorder="1" applyAlignment="1">
      <alignment horizontal="center" vertical="center" textRotation="90" wrapText="1"/>
    </xf>
    <xf numFmtId="0" fontId="37" fillId="0" borderId="51" xfId="0" applyNumberFormat="1" applyFont="1" applyBorder="1" applyAlignment="1">
      <alignment horizontal="center" vertical="center" wrapText="1"/>
    </xf>
    <xf numFmtId="0" fontId="37" fillId="0" borderId="5" xfId="0" applyNumberFormat="1" applyFont="1" applyBorder="1" applyAlignment="1">
      <alignment horizontal="center" vertical="center" wrapText="1"/>
    </xf>
    <xf numFmtId="0" fontId="37" fillId="0" borderId="52" xfId="0" applyNumberFormat="1" applyFont="1" applyBorder="1" applyAlignment="1">
      <alignment horizontal="center" vertical="center" wrapText="1"/>
    </xf>
    <xf numFmtId="0" fontId="37" fillId="0" borderId="3" xfId="0" applyNumberFormat="1" applyFont="1" applyBorder="1" applyAlignment="1">
      <alignment horizontal="center" vertical="center" wrapText="1"/>
    </xf>
    <xf numFmtId="0" fontId="37" fillId="0" borderId="0" xfId="0" applyNumberFormat="1" applyFont="1" applyBorder="1" applyAlignment="1">
      <alignment horizontal="center" vertical="center" wrapText="1"/>
    </xf>
    <xf numFmtId="0" fontId="37" fillId="0" borderId="4" xfId="0" applyNumberFormat="1" applyFont="1" applyBorder="1" applyAlignment="1">
      <alignment horizontal="center" vertical="center" wrapText="1"/>
    </xf>
    <xf numFmtId="0" fontId="37" fillId="0" borderId="53" xfId="0" applyNumberFormat="1" applyFont="1" applyBorder="1" applyAlignment="1">
      <alignment horizontal="center" vertical="center" wrapText="1"/>
    </xf>
    <xf numFmtId="0" fontId="37" fillId="0" borderId="54" xfId="0" applyNumberFormat="1" applyFont="1" applyBorder="1" applyAlignment="1">
      <alignment horizontal="center" vertical="center" wrapText="1"/>
    </xf>
    <xf numFmtId="0" fontId="37" fillId="0" borderId="11" xfId="0" applyNumberFormat="1" applyFont="1" applyBorder="1" applyAlignment="1">
      <alignment horizontal="center" vertical="center" wrapText="1"/>
    </xf>
    <xf numFmtId="0" fontId="37" fillId="0" borderId="55" xfId="0" applyNumberFormat="1" applyFont="1" applyBorder="1" applyAlignment="1">
      <alignment horizontal="center" vertical="center" wrapText="1"/>
    </xf>
    <xf numFmtId="0" fontId="37" fillId="0" borderId="27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0" fontId="37" fillId="0" borderId="28" xfId="0" applyNumberFormat="1" applyFont="1" applyFill="1" applyBorder="1" applyAlignment="1">
      <alignment horizontal="center" vertical="center" wrapText="1"/>
    </xf>
    <xf numFmtId="0" fontId="37" fillId="0" borderId="6" xfId="0" applyNumberFormat="1" applyFont="1" applyFill="1" applyBorder="1" applyAlignment="1">
      <alignment horizontal="center" vertical="center" wrapText="1"/>
    </xf>
    <xf numFmtId="0" fontId="37" fillId="0" borderId="28" xfId="0" applyNumberFormat="1" applyFont="1" applyFill="1" applyBorder="1" applyAlignment="1">
      <alignment horizontal="center" textRotation="90" wrapText="1"/>
    </xf>
    <xf numFmtId="0" fontId="44" fillId="0" borderId="29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37" fillId="4" borderId="55" xfId="0" applyNumberFormat="1" applyFont="1" applyFill="1" applyBorder="1" applyAlignment="1">
      <alignment horizontal="center" vertical="center" wrapText="1"/>
    </xf>
    <xf numFmtId="0" fontId="37" fillId="4" borderId="27" xfId="0" applyNumberFormat="1" applyFont="1" applyFill="1" applyBorder="1" applyAlignment="1">
      <alignment horizontal="center" vertical="center" wrapText="1"/>
    </xf>
    <xf numFmtId="0" fontId="37" fillId="4" borderId="1" xfId="0" applyNumberFormat="1" applyFont="1" applyFill="1" applyBorder="1" applyAlignment="1">
      <alignment horizontal="center" vertical="center" wrapText="1"/>
    </xf>
    <xf numFmtId="0" fontId="37" fillId="0" borderId="51" xfId="0" applyNumberFormat="1" applyFont="1" applyFill="1" applyBorder="1" applyAlignment="1">
      <alignment horizontal="center" vertical="center" wrapText="1"/>
    </xf>
    <xf numFmtId="0" fontId="37" fillId="0" borderId="5" xfId="0" applyNumberFormat="1" applyFont="1" applyFill="1" applyBorder="1" applyAlignment="1">
      <alignment horizontal="center" vertical="center" wrapText="1"/>
    </xf>
    <xf numFmtId="0" fontId="37" fillId="0" borderId="52" xfId="0" applyNumberFormat="1" applyFont="1" applyFill="1" applyBorder="1" applyAlignment="1">
      <alignment horizontal="center" vertical="center" wrapText="1"/>
    </xf>
    <xf numFmtId="0" fontId="37" fillId="0" borderId="3" xfId="0" applyNumberFormat="1" applyFont="1" applyFill="1" applyBorder="1" applyAlignment="1">
      <alignment horizontal="center" vertical="center" wrapText="1"/>
    </xf>
    <xf numFmtId="0" fontId="37" fillId="0" borderId="0" xfId="0" applyNumberFormat="1" applyFont="1" applyFill="1" applyBorder="1" applyAlignment="1">
      <alignment horizontal="center" vertical="center" wrapText="1"/>
    </xf>
    <xf numFmtId="0" fontId="37" fillId="0" borderId="4" xfId="0" applyNumberFormat="1" applyFont="1" applyFill="1" applyBorder="1" applyAlignment="1">
      <alignment horizontal="center" vertical="center" wrapText="1"/>
    </xf>
    <xf numFmtId="0" fontId="37" fillId="2" borderId="55" xfId="0" applyNumberFormat="1" applyFont="1" applyFill="1" applyBorder="1" applyAlignment="1">
      <alignment horizontal="center" vertical="center" wrapText="1"/>
    </xf>
    <xf numFmtId="0" fontId="37" fillId="2" borderId="27" xfId="0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B54441"/>
      <color rgb="FFDDDDDD"/>
      <color rgb="FFCF79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122115</xdr:colOff>
      <xdr:row>9</xdr:row>
      <xdr:rowOff>402981</xdr:rowOff>
    </xdr:from>
    <xdr:ext cx="184731" cy="264560"/>
    <xdr:sp macro="" textlink="">
      <xdr:nvSpPr>
        <xdr:cNvPr id="2" name="TextBox 1"/>
        <xdr:cNvSpPr txBox="1"/>
      </xdr:nvSpPr>
      <xdr:spPr>
        <a:xfrm>
          <a:off x="6850673" y="2625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view="pageBreakPreview" workbookViewId="0">
      <selection activeCell="B6" sqref="B6"/>
    </sheetView>
  </sheetViews>
  <sheetFormatPr defaultRowHeight="12.75" x14ac:dyDescent="0.2"/>
  <cols>
    <col min="1" max="1" width="6.5703125" customWidth="1"/>
    <col min="2" max="2" width="43.42578125" customWidth="1"/>
    <col min="5" max="5" width="14.42578125" customWidth="1"/>
    <col min="10" max="10" width="22.7109375" customWidth="1"/>
    <col min="11" max="11" width="1" customWidth="1"/>
  </cols>
  <sheetData>
    <row r="1" spans="1:14" ht="15" x14ac:dyDescent="0.2">
      <c r="I1" s="203" t="s">
        <v>121</v>
      </c>
    </row>
    <row r="2" spans="1:14" ht="15" x14ac:dyDescent="0.2">
      <c r="A2" s="644"/>
      <c r="B2" s="644"/>
      <c r="H2" s="203" t="s">
        <v>186</v>
      </c>
    </row>
    <row r="3" spans="1:14" ht="17.25" customHeight="1" x14ac:dyDescent="0.25">
      <c r="A3" s="644"/>
      <c r="B3" s="644"/>
      <c r="E3" s="121"/>
      <c r="J3" s="121" t="s">
        <v>120</v>
      </c>
    </row>
    <row r="4" spans="1:14" ht="15.75" x14ac:dyDescent="0.25">
      <c r="E4" s="122"/>
      <c r="J4" s="121" t="s">
        <v>290</v>
      </c>
    </row>
    <row r="5" spans="1:14" ht="15.75" x14ac:dyDescent="0.25">
      <c r="E5" s="48"/>
      <c r="J5" s="118" t="s">
        <v>336</v>
      </c>
    </row>
    <row r="6" spans="1:14" x14ac:dyDescent="0.2">
      <c r="E6" s="119"/>
    </row>
    <row r="7" spans="1:14" x14ac:dyDescent="0.2">
      <c r="H7" s="275" t="s">
        <v>378</v>
      </c>
      <c r="I7" s="275"/>
    </row>
    <row r="8" spans="1:14" x14ac:dyDescent="0.2">
      <c r="H8" t="s">
        <v>100</v>
      </c>
      <c r="I8" t="s">
        <v>337</v>
      </c>
    </row>
    <row r="9" spans="1:14" x14ac:dyDescent="0.2">
      <c r="H9" t="s">
        <v>259</v>
      </c>
      <c r="I9" t="s">
        <v>338</v>
      </c>
    </row>
    <row r="10" spans="1:14" x14ac:dyDescent="0.2">
      <c r="H10" t="s">
        <v>27</v>
      </c>
      <c r="I10" t="s">
        <v>339</v>
      </c>
      <c r="J10" t="s">
        <v>260</v>
      </c>
      <c r="L10" s="199"/>
      <c r="M10" s="199"/>
      <c r="N10" s="199"/>
    </row>
    <row r="11" spans="1:14" x14ac:dyDescent="0.2">
      <c r="E11" s="28"/>
      <c r="F11" s="28"/>
      <c r="G11" s="28"/>
      <c r="H11" t="s">
        <v>102</v>
      </c>
      <c r="I11" t="s">
        <v>340</v>
      </c>
      <c r="K11" s="28"/>
    </row>
    <row r="12" spans="1:14" ht="18" x14ac:dyDescent="0.25">
      <c r="E12" s="647" t="s">
        <v>35</v>
      </c>
      <c r="F12" s="647"/>
      <c r="G12" s="647"/>
      <c r="H12" s="647"/>
      <c r="I12" s="647"/>
      <c r="J12" s="647"/>
      <c r="K12" s="647"/>
    </row>
    <row r="13" spans="1:14" ht="15.75" x14ac:dyDescent="0.25">
      <c r="A13" s="648" t="s">
        <v>261</v>
      </c>
      <c r="B13" s="648"/>
      <c r="C13" s="648"/>
      <c r="D13" s="648"/>
      <c r="E13" s="648"/>
      <c r="F13" s="648"/>
      <c r="G13" s="648"/>
      <c r="H13" s="648"/>
      <c r="I13" s="648"/>
      <c r="J13" s="648"/>
      <c r="K13" s="648"/>
      <c r="L13" s="648"/>
      <c r="M13" s="648"/>
      <c r="N13" s="648"/>
    </row>
    <row r="14" spans="1:14" ht="15.75" x14ac:dyDescent="0.25">
      <c r="A14" s="649" t="s">
        <v>262</v>
      </c>
      <c r="B14" s="649"/>
      <c r="C14" s="649"/>
      <c r="D14" s="649"/>
      <c r="E14" s="649"/>
      <c r="F14" s="649"/>
      <c r="G14" s="649"/>
      <c r="H14" s="649"/>
      <c r="I14" s="649"/>
      <c r="J14" s="649"/>
      <c r="K14" s="649"/>
      <c r="L14" s="649"/>
      <c r="M14" s="649"/>
      <c r="N14" s="649"/>
    </row>
    <row r="15" spans="1:14" ht="15.75" x14ac:dyDescent="0.25">
      <c r="D15" s="396" t="s">
        <v>263</v>
      </c>
      <c r="E15" s="396"/>
      <c r="F15" s="396"/>
      <c r="G15" s="396"/>
      <c r="H15" s="396"/>
      <c r="I15" s="396"/>
    </row>
    <row r="16" spans="1:14" ht="18" customHeight="1" x14ac:dyDescent="0.2">
      <c r="A16" s="198"/>
      <c r="B16" s="198"/>
      <c r="C16" s="198"/>
      <c r="D16" s="198"/>
      <c r="E16" s="199"/>
      <c r="F16" s="199"/>
      <c r="G16" s="199"/>
      <c r="H16" s="199"/>
      <c r="I16" s="199"/>
      <c r="J16" s="199"/>
      <c r="K16" s="199"/>
      <c r="L16" s="198"/>
      <c r="M16" s="198"/>
      <c r="N16" s="198"/>
    </row>
    <row r="17" spans="1:14" ht="18" customHeight="1" x14ac:dyDescent="0.25">
      <c r="A17" s="649" t="s">
        <v>206</v>
      </c>
      <c r="B17" s="649"/>
      <c r="C17" s="649"/>
      <c r="D17" s="649"/>
      <c r="E17" s="649"/>
      <c r="F17" s="649"/>
      <c r="G17" s="649"/>
      <c r="H17" s="649"/>
      <c r="I17" s="649"/>
      <c r="J17" s="649"/>
      <c r="K17" s="649"/>
      <c r="L17" s="649"/>
      <c r="M17" s="649"/>
      <c r="N17" s="649"/>
    </row>
    <row r="18" spans="1:14" ht="18" customHeight="1" x14ac:dyDescent="0.25">
      <c r="A18" s="198"/>
      <c r="B18" s="649" t="s">
        <v>264</v>
      </c>
      <c r="C18" s="649"/>
      <c r="D18" s="649"/>
      <c r="E18" s="649"/>
      <c r="F18" s="649"/>
      <c r="G18" s="649"/>
      <c r="H18" s="649"/>
      <c r="I18" s="649"/>
      <c r="J18" s="649"/>
      <c r="K18" s="649"/>
      <c r="L18" s="649"/>
      <c r="M18" s="117"/>
      <c r="N18" s="117"/>
    </row>
    <row r="19" spans="1:14" ht="15.75" x14ac:dyDescent="0.25">
      <c r="A19" s="198"/>
      <c r="B19" s="198"/>
      <c r="C19" s="117"/>
      <c r="D19" s="200"/>
      <c r="E19" s="120"/>
      <c r="F19" s="120"/>
      <c r="G19" s="120"/>
      <c r="H19" s="120"/>
      <c r="I19" s="120"/>
      <c r="J19" s="120"/>
      <c r="K19" s="120"/>
      <c r="L19" s="117"/>
      <c r="M19" s="198"/>
      <c r="N19" s="198"/>
    </row>
    <row r="20" spans="1:14" ht="18.75" customHeight="1" x14ac:dyDescent="0.25">
      <c r="C20" s="201"/>
      <c r="D20" s="201"/>
      <c r="E20" s="117"/>
      <c r="F20" s="117"/>
      <c r="G20" s="117"/>
      <c r="H20" s="201"/>
      <c r="I20" s="201"/>
      <c r="J20" s="201"/>
      <c r="K20" s="202"/>
      <c r="L20" s="202"/>
      <c r="M20" s="202"/>
      <c r="N20" s="202"/>
    </row>
    <row r="21" spans="1:14" ht="24" customHeight="1" x14ac:dyDescent="0.25">
      <c r="C21" s="49"/>
      <c r="D21" s="49"/>
      <c r="E21" s="28"/>
    </row>
    <row r="22" spans="1:14" x14ac:dyDescent="0.2">
      <c r="C22" s="50"/>
      <c r="D22" s="28"/>
      <c r="E22" s="28"/>
      <c r="F22" s="28"/>
      <c r="G22" s="28"/>
      <c r="H22" s="28"/>
      <c r="I22" s="28"/>
    </row>
    <row r="23" spans="1:14" x14ac:dyDescent="0.2">
      <c r="C23" s="28"/>
      <c r="D23" s="28"/>
      <c r="E23" s="28"/>
      <c r="F23" s="28"/>
      <c r="G23" s="28"/>
      <c r="H23" s="28"/>
      <c r="I23" s="28"/>
    </row>
    <row r="24" spans="1:14" x14ac:dyDescent="0.2">
      <c r="E24" s="115" t="s">
        <v>139</v>
      </c>
      <c r="H24" s="115"/>
      <c r="I24" s="115"/>
      <c r="J24" s="115"/>
      <c r="K24" s="115"/>
    </row>
    <row r="25" spans="1:14" x14ac:dyDescent="0.2">
      <c r="G25" s="115"/>
      <c r="H25" s="115"/>
      <c r="I25" s="115"/>
      <c r="J25" s="115"/>
      <c r="K25" s="115"/>
    </row>
    <row r="26" spans="1:14" x14ac:dyDescent="0.2">
      <c r="E26" s="115" t="s">
        <v>89</v>
      </c>
      <c r="H26" s="115"/>
      <c r="I26" s="115"/>
      <c r="J26" s="115"/>
      <c r="K26" s="115"/>
    </row>
    <row r="27" spans="1:14" x14ac:dyDescent="0.2">
      <c r="G27" s="115"/>
      <c r="H27" s="115"/>
      <c r="I27" s="115"/>
      <c r="J27" s="115"/>
      <c r="K27" s="115"/>
    </row>
    <row r="28" spans="1:14" x14ac:dyDescent="0.2">
      <c r="E28" s="115" t="s">
        <v>90</v>
      </c>
      <c r="H28" s="115"/>
      <c r="I28" s="115"/>
      <c r="J28" s="115"/>
      <c r="K28" s="115"/>
    </row>
    <row r="29" spans="1:14" x14ac:dyDescent="0.2">
      <c r="G29" s="115"/>
      <c r="H29" s="115"/>
      <c r="I29" s="115"/>
      <c r="J29" s="115"/>
      <c r="K29" s="115"/>
    </row>
    <row r="30" spans="1:14" x14ac:dyDescent="0.2">
      <c r="E30" s="115" t="s">
        <v>36</v>
      </c>
      <c r="H30" s="115"/>
      <c r="I30" s="115"/>
      <c r="J30" s="115"/>
      <c r="K30" s="115"/>
    </row>
    <row r="31" spans="1:14" x14ac:dyDescent="0.2">
      <c r="G31" s="115"/>
      <c r="H31" s="115"/>
      <c r="I31" s="115"/>
      <c r="J31" s="115"/>
      <c r="K31" s="115"/>
    </row>
    <row r="32" spans="1:14" ht="12.75" customHeight="1" x14ac:dyDescent="0.2">
      <c r="E32" s="650" t="s">
        <v>37</v>
      </c>
      <c r="F32" s="650"/>
      <c r="G32" s="650"/>
      <c r="H32" s="650"/>
      <c r="I32" s="650"/>
      <c r="J32" s="650"/>
      <c r="K32" s="116"/>
    </row>
    <row r="33" spans="5:14" x14ac:dyDescent="0.2">
      <c r="E33" s="275" t="s">
        <v>176</v>
      </c>
      <c r="F33" s="646"/>
      <c r="G33" s="646"/>
      <c r="H33" s="646"/>
      <c r="I33" s="646"/>
      <c r="J33" s="646"/>
      <c r="K33" s="116"/>
      <c r="L33" s="116"/>
      <c r="M33" s="116"/>
      <c r="N33" s="116"/>
    </row>
    <row r="34" spans="5:14" x14ac:dyDescent="0.2">
      <c r="F34" s="116"/>
      <c r="G34" s="116"/>
      <c r="H34" s="116"/>
      <c r="I34" s="116"/>
      <c r="J34" s="116"/>
      <c r="K34" s="116"/>
      <c r="L34" s="116"/>
      <c r="M34" s="116"/>
      <c r="N34" s="116"/>
    </row>
    <row r="35" spans="5:14" ht="12.75" customHeight="1" x14ac:dyDescent="0.2">
      <c r="F35" s="116"/>
      <c r="G35" s="116"/>
      <c r="H35" s="116"/>
      <c r="I35" s="116"/>
      <c r="J35" s="116"/>
      <c r="K35" s="116"/>
      <c r="L35" s="116"/>
      <c r="M35" s="116"/>
      <c r="N35" s="116"/>
    </row>
    <row r="39" spans="5:14" x14ac:dyDescent="0.2">
      <c r="F39" s="645"/>
      <c r="G39" s="645"/>
      <c r="H39" s="645"/>
      <c r="I39" s="645"/>
      <c r="J39" s="645"/>
    </row>
    <row r="40" spans="5:14" x14ac:dyDescent="0.2">
      <c r="F40" s="645"/>
      <c r="G40" s="645"/>
      <c r="H40" s="645"/>
      <c r="I40" s="645"/>
      <c r="J40" s="645"/>
    </row>
    <row r="41" spans="5:14" x14ac:dyDescent="0.2">
      <c r="F41" s="645"/>
      <c r="G41" s="645"/>
      <c r="H41" s="645"/>
      <c r="I41" s="645"/>
      <c r="J41" s="645"/>
    </row>
    <row r="42" spans="5:14" x14ac:dyDescent="0.2">
      <c r="F42" s="645"/>
      <c r="G42" s="645"/>
      <c r="H42" s="645"/>
      <c r="I42" s="645"/>
      <c r="J42" s="645"/>
    </row>
  </sheetData>
  <mergeCells count="10">
    <mergeCell ref="A2:B2"/>
    <mergeCell ref="A3:B3"/>
    <mergeCell ref="F39:J42"/>
    <mergeCell ref="F33:J33"/>
    <mergeCell ref="E12:K12"/>
    <mergeCell ref="A13:N13"/>
    <mergeCell ref="A14:N14"/>
    <mergeCell ref="A17:N17"/>
    <mergeCell ref="B18:L18"/>
    <mergeCell ref="E32:J32"/>
  </mergeCells>
  <phoneticPr fontId="4" type="noConversion"/>
  <pageMargins left="0.59055118110236227" right="0.59055118110236227" top="0.59055118110236227" bottom="0.59055118110236227" header="0.51181102362204722" footer="0.51181102362204722"/>
  <pageSetup paperSize="9" scale="93" orientation="landscape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6"/>
  <sheetViews>
    <sheetView tabSelected="1" view="pageBreakPreview" zoomScale="78" zoomScaleSheetLayoutView="78" workbookViewId="0">
      <selection activeCell="AR14" sqref="AR14"/>
    </sheetView>
  </sheetViews>
  <sheetFormatPr defaultColWidth="3.42578125" defaultRowHeight="27" customHeight="1" x14ac:dyDescent="0.2"/>
  <cols>
    <col min="1" max="48" width="3.42578125" style="3" customWidth="1"/>
    <col min="49" max="49" width="3.85546875" style="3" customWidth="1"/>
    <col min="50" max="16384" width="3.42578125" style="3"/>
  </cols>
  <sheetData>
    <row r="1" spans="1:53" ht="27" customHeight="1" x14ac:dyDescent="0.2">
      <c r="A1" s="651" t="s">
        <v>312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651"/>
      <c r="AF1" s="651"/>
      <c r="AG1" s="651"/>
      <c r="AH1" s="651"/>
      <c r="AI1" s="651"/>
      <c r="AJ1" s="651"/>
      <c r="AK1" s="651"/>
      <c r="AL1" s="651"/>
      <c r="AM1" s="651"/>
      <c r="AN1" s="651"/>
      <c r="AO1" s="651"/>
      <c r="AP1" s="651"/>
      <c r="AQ1" s="651"/>
      <c r="AR1" s="651"/>
      <c r="AS1" s="651"/>
      <c r="AT1" s="651"/>
      <c r="AU1" s="651"/>
      <c r="AV1" s="651"/>
      <c r="AW1" s="651"/>
      <c r="AX1" s="651"/>
      <c r="AY1" s="651"/>
      <c r="AZ1" s="651"/>
      <c r="BA1" s="651"/>
    </row>
    <row r="2" spans="1:53" ht="27" customHeight="1" thickBot="1" x14ac:dyDescent="0.25"/>
    <row r="3" spans="1:53" ht="26.25" customHeight="1" x14ac:dyDescent="0.2">
      <c r="A3" s="662" t="s">
        <v>24</v>
      </c>
      <c r="B3" s="653" t="s">
        <v>2</v>
      </c>
      <c r="C3" s="654"/>
      <c r="D3" s="654"/>
      <c r="E3" s="655"/>
      <c r="F3" s="662" t="s">
        <v>3</v>
      </c>
      <c r="G3" s="653" t="s">
        <v>4</v>
      </c>
      <c r="H3" s="654"/>
      <c r="I3" s="655"/>
      <c r="J3" s="662" t="s">
        <v>5</v>
      </c>
      <c r="K3" s="653" t="s">
        <v>6</v>
      </c>
      <c r="L3" s="654"/>
      <c r="M3" s="654"/>
      <c r="N3" s="655"/>
      <c r="O3" s="653" t="s">
        <v>7</v>
      </c>
      <c r="P3" s="654"/>
      <c r="Q3" s="654"/>
      <c r="R3" s="655"/>
      <c r="S3" s="662" t="s">
        <v>21</v>
      </c>
      <c r="T3" s="653" t="s">
        <v>9</v>
      </c>
      <c r="U3" s="654"/>
      <c r="V3" s="655"/>
      <c r="W3" s="662" t="s">
        <v>8</v>
      </c>
      <c r="X3" s="654" t="s">
        <v>10</v>
      </c>
      <c r="Y3" s="654"/>
      <c r="Z3" s="655"/>
      <c r="AA3" s="662" t="s">
        <v>392</v>
      </c>
      <c r="AB3" s="653" t="s">
        <v>12</v>
      </c>
      <c r="AC3" s="654"/>
      <c r="AD3" s="654"/>
      <c r="AE3" s="655"/>
      <c r="AF3" s="681" t="s">
        <v>11</v>
      </c>
      <c r="AG3" s="666" t="s">
        <v>15</v>
      </c>
      <c r="AH3" s="666"/>
      <c r="AI3" s="667"/>
      <c r="AJ3" s="681" t="s">
        <v>13</v>
      </c>
      <c r="AK3" s="665" t="s">
        <v>16</v>
      </c>
      <c r="AL3" s="666"/>
      <c r="AM3" s="666"/>
      <c r="AN3" s="667"/>
      <c r="AO3" s="665" t="s">
        <v>17</v>
      </c>
      <c r="AP3" s="666"/>
      <c r="AQ3" s="666"/>
      <c r="AR3" s="667"/>
      <c r="AS3" s="681" t="s">
        <v>14</v>
      </c>
      <c r="AT3" s="665" t="s">
        <v>18</v>
      </c>
      <c r="AU3" s="666"/>
      <c r="AV3" s="667"/>
      <c r="AW3" s="681" t="s">
        <v>20</v>
      </c>
      <c r="AX3" s="665" t="s">
        <v>19</v>
      </c>
      <c r="AY3" s="666"/>
      <c r="AZ3" s="666"/>
      <c r="BA3" s="667"/>
    </row>
    <row r="4" spans="1:53" ht="9.75" customHeight="1" x14ac:dyDescent="0.2">
      <c r="A4" s="663"/>
      <c r="B4" s="656"/>
      <c r="C4" s="657"/>
      <c r="D4" s="657"/>
      <c r="E4" s="658"/>
      <c r="F4" s="663"/>
      <c r="G4" s="656"/>
      <c r="H4" s="657"/>
      <c r="I4" s="658"/>
      <c r="J4" s="663"/>
      <c r="K4" s="656"/>
      <c r="L4" s="657"/>
      <c r="M4" s="657"/>
      <c r="N4" s="658"/>
      <c r="O4" s="656"/>
      <c r="P4" s="657"/>
      <c r="Q4" s="657"/>
      <c r="R4" s="658"/>
      <c r="S4" s="663"/>
      <c r="T4" s="656"/>
      <c r="U4" s="657"/>
      <c r="V4" s="658"/>
      <c r="W4" s="663"/>
      <c r="X4" s="657"/>
      <c r="Y4" s="657"/>
      <c r="Z4" s="658"/>
      <c r="AA4" s="663"/>
      <c r="AB4" s="656"/>
      <c r="AC4" s="657"/>
      <c r="AD4" s="657"/>
      <c r="AE4" s="658"/>
      <c r="AF4" s="682"/>
      <c r="AG4" s="669"/>
      <c r="AH4" s="669"/>
      <c r="AI4" s="670"/>
      <c r="AJ4" s="682"/>
      <c r="AK4" s="668"/>
      <c r="AL4" s="669"/>
      <c r="AM4" s="669"/>
      <c r="AN4" s="670"/>
      <c r="AO4" s="668"/>
      <c r="AP4" s="669"/>
      <c r="AQ4" s="669"/>
      <c r="AR4" s="670"/>
      <c r="AS4" s="682"/>
      <c r="AT4" s="668"/>
      <c r="AU4" s="669"/>
      <c r="AV4" s="670"/>
      <c r="AW4" s="682"/>
      <c r="AX4" s="668"/>
      <c r="AY4" s="669"/>
      <c r="AZ4" s="669"/>
      <c r="BA4" s="670"/>
    </row>
    <row r="5" spans="1:53" ht="6.75" customHeight="1" thickBot="1" x14ac:dyDescent="0.25">
      <c r="A5" s="663"/>
      <c r="B5" s="659"/>
      <c r="C5" s="660"/>
      <c r="D5" s="660"/>
      <c r="E5" s="661"/>
      <c r="F5" s="663"/>
      <c r="G5" s="659"/>
      <c r="H5" s="660"/>
      <c r="I5" s="661"/>
      <c r="J5" s="663"/>
      <c r="K5" s="659"/>
      <c r="L5" s="660"/>
      <c r="M5" s="660"/>
      <c r="N5" s="661"/>
      <c r="O5" s="659"/>
      <c r="P5" s="660"/>
      <c r="Q5" s="660"/>
      <c r="R5" s="661"/>
      <c r="S5" s="663"/>
      <c r="T5" s="659"/>
      <c r="U5" s="660"/>
      <c r="V5" s="661"/>
      <c r="W5" s="663"/>
      <c r="X5" s="660"/>
      <c r="Y5" s="660"/>
      <c r="Z5" s="661"/>
      <c r="AA5" s="663"/>
      <c r="AB5" s="659"/>
      <c r="AC5" s="660"/>
      <c r="AD5" s="660"/>
      <c r="AE5" s="661"/>
      <c r="AF5" s="682"/>
      <c r="AG5" s="672"/>
      <c r="AH5" s="672"/>
      <c r="AI5" s="673"/>
      <c r="AJ5" s="682"/>
      <c r="AK5" s="671"/>
      <c r="AL5" s="672"/>
      <c r="AM5" s="672"/>
      <c r="AN5" s="673"/>
      <c r="AO5" s="671"/>
      <c r="AP5" s="672"/>
      <c r="AQ5" s="672"/>
      <c r="AR5" s="673"/>
      <c r="AS5" s="682"/>
      <c r="AT5" s="671"/>
      <c r="AU5" s="672"/>
      <c r="AV5" s="673"/>
      <c r="AW5" s="682"/>
      <c r="AX5" s="671"/>
      <c r="AY5" s="672"/>
      <c r="AZ5" s="672"/>
      <c r="BA5" s="673"/>
    </row>
    <row r="6" spans="1:53" ht="23.25" customHeight="1" x14ac:dyDescent="0.2">
      <c r="A6" s="663"/>
      <c r="B6" s="39">
        <v>1</v>
      </c>
      <c r="C6" s="40">
        <v>8</v>
      </c>
      <c r="D6" s="40">
        <v>15</v>
      </c>
      <c r="E6" s="41">
        <v>22</v>
      </c>
      <c r="F6" s="663"/>
      <c r="G6" s="39">
        <v>6</v>
      </c>
      <c r="H6" s="40">
        <v>13</v>
      </c>
      <c r="I6" s="41">
        <v>20</v>
      </c>
      <c r="J6" s="663"/>
      <c r="K6" s="39" t="s">
        <v>359</v>
      </c>
      <c r="L6" s="40">
        <v>10</v>
      </c>
      <c r="M6" s="40">
        <v>17</v>
      </c>
      <c r="N6" s="41">
        <v>24</v>
      </c>
      <c r="O6" s="42">
        <v>1</v>
      </c>
      <c r="P6" s="40">
        <v>8</v>
      </c>
      <c r="Q6" s="40">
        <v>15</v>
      </c>
      <c r="R6" s="41">
        <v>22</v>
      </c>
      <c r="S6" s="663"/>
      <c r="T6" s="39">
        <v>5</v>
      </c>
      <c r="U6" s="40">
        <v>12</v>
      </c>
      <c r="V6" s="41">
        <v>19</v>
      </c>
      <c r="W6" s="663"/>
      <c r="X6" s="39">
        <v>2</v>
      </c>
      <c r="Y6" s="40">
        <v>9</v>
      </c>
      <c r="Z6" s="41">
        <v>16</v>
      </c>
      <c r="AA6" s="663"/>
      <c r="AB6" s="39" t="s">
        <v>393</v>
      </c>
      <c r="AC6" s="40">
        <v>9</v>
      </c>
      <c r="AD6" s="40">
        <v>16</v>
      </c>
      <c r="AE6" s="43">
        <v>23</v>
      </c>
      <c r="AF6" s="682"/>
      <c r="AG6" s="44">
        <v>6</v>
      </c>
      <c r="AH6" s="45">
        <v>13</v>
      </c>
      <c r="AI6" s="43">
        <v>20</v>
      </c>
      <c r="AJ6" s="682"/>
      <c r="AK6" s="44">
        <v>4</v>
      </c>
      <c r="AL6" s="45">
        <v>11</v>
      </c>
      <c r="AM6" s="45">
        <v>18</v>
      </c>
      <c r="AN6" s="43">
        <v>25</v>
      </c>
      <c r="AO6" s="46">
        <v>1</v>
      </c>
      <c r="AP6" s="45" t="s">
        <v>349</v>
      </c>
      <c r="AQ6" s="45">
        <v>15</v>
      </c>
      <c r="AR6" s="43">
        <v>22</v>
      </c>
      <c r="AS6" s="682"/>
      <c r="AT6" s="44">
        <v>6</v>
      </c>
      <c r="AU6" s="45">
        <v>13</v>
      </c>
      <c r="AV6" s="43">
        <v>20</v>
      </c>
      <c r="AW6" s="682"/>
      <c r="AX6" s="44">
        <v>3</v>
      </c>
      <c r="AY6" s="45">
        <v>10</v>
      </c>
      <c r="AZ6" s="45">
        <v>17</v>
      </c>
      <c r="BA6" s="43">
        <v>24</v>
      </c>
    </row>
    <row r="7" spans="1:53" ht="23.25" customHeight="1" thickBot="1" x14ac:dyDescent="0.25">
      <c r="A7" s="664"/>
      <c r="B7" s="86">
        <v>7</v>
      </c>
      <c r="C7" s="21">
        <v>14</v>
      </c>
      <c r="D7" s="21">
        <v>21</v>
      </c>
      <c r="E7" s="29">
        <v>28</v>
      </c>
      <c r="F7" s="664"/>
      <c r="G7" s="86">
        <v>12</v>
      </c>
      <c r="H7" s="21">
        <v>19</v>
      </c>
      <c r="I7" s="29">
        <v>26</v>
      </c>
      <c r="J7" s="664"/>
      <c r="K7" s="86">
        <v>9</v>
      </c>
      <c r="L7" s="21">
        <v>16</v>
      </c>
      <c r="M7" s="21">
        <v>23</v>
      </c>
      <c r="N7" s="29">
        <v>30</v>
      </c>
      <c r="O7" s="20">
        <v>7</v>
      </c>
      <c r="P7" s="21">
        <v>14</v>
      </c>
      <c r="Q7" s="21">
        <v>21</v>
      </c>
      <c r="R7" s="29">
        <v>28</v>
      </c>
      <c r="S7" s="664"/>
      <c r="T7" s="86">
        <v>11</v>
      </c>
      <c r="U7" s="21">
        <v>18</v>
      </c>
      <c r="V7" s="29">
        <v>25</v>
      </c>
      <c r="W7" s="664"/>
      <c r="X7" s="86">
        <v>8</v>
      </c>
      <c r="Y7" s="21">
        <v>15</v>
      </c>
      <c r="Z7" s="29">
        <v>22</v>
      </c>
      <c r="AA7" s="664"/>
      <c r="AB7" s="86">
        <v>8</v>
      </c>
      <c r="AC7" s="21">
        <v>15</v>
      </c>
      <c r="AD7" s="21">
        <v>22</v>
      </c>
      <c r="AE7" s="23">
        <v>29</v>
      </c>
      <c r="AF7" s="683"/>
      <c r="AG7" s="85">
        <v>12</v>
      </c>
      <c r="AH7" s="22">
        <v>19</v>
      </c>
      <c r="AI7" s="23">
        <v>26</v>
      </c>
      <c r="AJ7" s="683"/>
      <c r="AK7" s="85">
        <v>10</v>
      </c>
      <c r="AL7" s="22">
        <v>17</v>
      </c>
      <c r="AM7" s="22">
        <v>24</v>
      </c>
      <c r="AN7" s="23">
        <v>31</v>
      </c>
      <c r="AO7" s="30">
        <v>7</v>
      </c>
      <c r="AP7" s="22">
        <v>14</v>
      </c>
      <c r="AQ7" s="22">
        <v>21</v>
      </c>
      <c r="AR7" s="23">
        <v>28</v>
      </c>
      <c r="AS7" s="683"/>
      <c r="AT7" s="85">
        <v>12</v>
      </c>
      <c r="AU7" s="22">
        <v>19</v>
      </c>
      <c r="AV7" s="23">
        <v>26</v>
      </c>
      <c r="AW7" s="683"/>
      <c r="AX7" s="85">
        <v>9</v>
      </c>
      <c r="AY7" s="22">
        <v>16</v>
      </c>
      <c r="AZ7" s="22">
        <v>23</v>
      </c>
      <c r="BA7" s="23">
        <v>31</v>
      </c>
    </row>
    <row r="8" spans="1:53" ht="23.25" customHeight="1" thickBot="1" x14ac:dyDescent="0.25">
      <c r="A8" s="566" t="s">
        <v>330</v>
      </c>
      <c r="B8" s="20">
        <v>1</v>
      </c>
      <c r="C8" s="21">
        <v>2</v>
      </c>
      <c r="D8" s="21">
        <v>3</v>
      </c>
      <c r="E8" s="21">
        <v>4</v>
      </c>
      <c r="F8" s="21">
        <v>5</v>
      </c>
      <c r="G8" s="21">
        <v>6</v>
      </c>
      <c r="H8" s="21">
        <v>7</v>
      </c>
      <c r="I8" s="21">
        <v>8</v>
      </c>
      <c r="J8" s="21">
        <v>9</v>
      </c>
      <c r="K8" s="20">
        <v>10</v>
      </c>
      <c r="L8" s="21">
        <v>11</v>
      </c>
      <c r="M8" s="21">
        <v>12</v>
      </c>
      <c r="N8" s="564">
        <v>13</v>
      </c>
      <c r="O8" s="20">
        <v>14</v>
      </c>
      <c r="P8" s="21">
        <v>15</v>
      </c>
      <c r="Q8" s="21">
        <v>16</v>
      </c>
      <c r="R8" s="564">
        <v>17</v>
      </c>
      <c r="S8" s="485">
        <v>0</v>
      </c>
      <c r="T8" s="20">
        <v>0</v>
      </c>
      <c r="U8" s="21">
        <v>1</v>
      </c>
      <c r="V8" s="564">
        <v>2</v>
      </c>
      <c r="W8" s="485">
        <v>3</v>
      </c>
      <c r="X8" s="20">
        <v>4</v>
      </c>
      <c r="Y8" s="21">
        <v>5</v>
      </c>
      <c r="Z8" s="564">
        <v>6</v>
      </c>
      <c r="AA8" s="485">
        <v>7</v>
      </c>
      <c r="AB8" s="20">
        <v>8</v>
      </c>
      <c r="AC8" s="21">
        <v>9</v>
      </c>
      <c r="AD8" s="21">
        <v>10</v>
      </c>
      <c r="AE8" s="565">
        <v>11</v>
      </c>
      <c r="AF8" s="486">
        <v>12</v>
      </c>
      <c r="AG8" s="30">
        <v>13</v>
      </c>
      <c r="AH8" s="22">
        <v>14</v>
      </c>
      <c r="AI8" s="565">
        <v>15</v>
      </c>
      <c r="AJ8" s="486">
        <v>16</v>
      </c>
      <c r="AK8" s="30">
        <v>17</v>
      </c>
      <c r="AL8" s="22">
        <v>18</v>
      </c>
      <c r="AM8" s="22">
        <v>19</v>
      </c>
      <c r="AN8" s="565">
        <v>20</v>
      </c>
      <c r="AO8" s="30">
        <v>21</v>
      </c>
      <c r="AP8" s="22">
        <v>22</v>
      </c>
      <c r="AQ8" s="22">
        <v>23</v>
      </c>
      <c r="AR8" s="565">
        <v>24</v>
      </c>
      <c r="AS8" s="486">
        <v>25</v>
      </c>
      <c r="AT8" s="30">
        <v>26</v>
      </c>
      <c r="AU8" s="22">
        <v>0</v>
      </c>
      <c r="AV8" s="565">
        <v>0</v>
      </c>
      <c r="AW8" s="486">
        <v>0</v>
      </c>
      <c r="AX8" s="30">
        <v>0</v>
      </c>
      <c r="AY8" s="22">
        <v>0</v>
      </c>
      <c r="AZ8" s="565">
        <v>0</v>
      </c>
      <c r="BA8" s="23">
        <v>0</v>
      </c>
    </row>
    <row r="9" spans="1:53" ht="32.25" customHeight="1" thickBot="1" x14ac:dyDescent="0.25">
      <c r="A9" s="492">
        <v>1</v>
      </c>
      <c r="B9" s="493"/>
      <c r="C9" s="493"/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4" t="s">
        <v>103</v>
      </c>
      <c r="T9" s="494" t="s">
        <v>103</v>
      </c>
      <c r="U9" s="494"/>
      <c r="V9" s="494"/>
      <c r="W9" s="493"/>
      <c r="X9" s="493"/>
      <c r="Y9" s="493"/>
      <c r="Z9" s="493"/>
      <c r="AA9" s="493"/>
      <c r="AB9" s="493"/>
      <c r="AC9" s="493"/>
      <c r="AD9" s="493"/>
      <c r="AE9" s="493"/>
      <c r="AF9" s="493"/>
      <c r="AG9" s="493"/>
      <c r="AH9" s="493"/>
      <c r="AI9" s="493"/>
      <c r="AJ9" s="493"/>
      <c r="AK9" s="493"/>
      <c r="AL9" s="493"/>
      <c r="AM9" s="493"/>
      <c r="AN9" s="493"/>
      <c r="AO9" s="493"/>
      <c r="AP9" s="493"/>
      <c r="AQ9" s="494" t="s">
        <v>105</v>
      </c>
      <c r="AR9" s="494" t="s">
        <v>105</v>
      </c>
      <c r="AS9" s="494" t="s">
        <v>103</v>
      </c>
      <c r="AT9" s="494" t="s">
        <v>103</v>
      </c>
      <c r="AU9" s="494" t="s">
        <v>103</v>
      </c>
      <c r="AV9" s="494" t="s">
        <v>103</v>
      </c>
      <c r="AW9" s="494" t="s">
        <v>103</v>
      </c>
      <c r="AX9" s="494" t="s">
        <v>103</v>
      </c>
      <c r="AY9" s="494" t="s">
        <v>103</v>
      </c>
      <c r="AZ9" s="495" t="s">
        <v>103</v>
      </c>
      <c r="BA9" s="496" t="s">
        <v>103</v>
      </c>
    </row>
    <row r="10" spans="1:53" ht="32.25" customHeight="1" thickBot="1" x14ac:dyDescent="0.25">
      <c r="A10" s="492">
        <v>2</v>
      </c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  <c r="S10" s="35" t="s">
        <v>103</v>
      </c>
      <c r="T10" s="501" t="s">
        <v>103</v>
      </c>
      <c r="U10" s="35"/>
      <c r="V10" s="501"/>
      <c r="W10" s="500"/>
      <c r="X10" s="500"/>
      <c r="Y10" s="500"/>
      <c r="Z10" s="500"/>
      <c r="AA10" s="500"/>
      <c r="AB10" s="500"/>
      <c r="AC10" s="500"/>
      <c r="AD10" s="500"/>
      <c r="AE10" s="500"/>
      <c r="AF10" s="500"/>
      <c r="AG10" s="500"/>
      <c r="AH10" s="500"/>
      <c r="AI10" s="500"/>
      <c r="AJ10" s="500"/>
      <c r="AK10" s="500"/>
      <c r="AL10" s="500"/>
      <c r="AM10" s="500"/>
      <c r="AN10" s="500"/>
      <c r="AO10" s="500"/>
      <c r="AP10" s="472" t="s">
        <v>105</v>
      </c>
      <c r="AQ10" s="472" t="s">
        <v>124</v>
      </c>
      <c r="AR10" s="472" t="s">
        <v>103</v>
      </c>
      <c r="AS10" s="472" t="s">
        <v>103</v>
      </c>
      <c r="AT10" s="472" t="s">
        <v>103</v>
      </c>
      <c r="AU10" s="472" t="s">
        <v>103</v>
      </c>
      <c r="AV10" s="472" t="s">
        <v>103</v>
      </c>
      <c r="AW10" s="472" t="s">
        <v>103</v>
      </c>
      <c r="AX10" s="472" t="s">
        <v>103</v>
      </c>
      <c r="AY10" s="472" t="s">
        <v>103</v>
      </c>
      <c r="AZ10" s="472" t="s">
        <v>103</v>
      </c>
      <c r="BA10" s="502" t="s">
        <v>103</v>
      </c>
    </row>
    <row r="11" spans="1:53" ht="32.25" customHeight="1" thickBot="1" x14ac:dyDescent="0.25">
      <c r="A11" s="37">
        <v>3</v>
      </c>
      <c r="B11" s="255" t="s">
        <v>141</v>
      </c>
      <c r="C11" s="255" t="s">
        <v>141</v>
      </c>
      <c r="D11" s="255" t="s">
        <v>141</v>
      </c>
      <c r="E11" s="255" t="s">
        <v>141</v>
      </c>
      <c r="F11" s="255" t="s">
        <v>141</v>
      </c>
      <c r="G11" s="255" t="s">
        <v>141</v>
      </c>
      <c r="H11" s="255" t="s">
        <v>141</v>
      </c>
      <c r="I11" s="255" t="s">
        <v>141</v>
      </c>
      <c r="J11" s="255" t="s">
        <v>141</v>
      </c>
      <c r="K11" s="255" t="s">
        <v>141</v>
      </c>
      <c r="L11" s="255" t="s">
        <v>141</v>
      </c>
      <c r="M11" s="497" t="s">
        <v>124</v>
      </c>
      <c r="N11" s="255" t="s">
        <v>141</v>
      </c>
      <c r="O11" s="255" t="s">
        <v>141</v>
      </c>
      <c r="P11" s="255" t="s">
        <v>141</v>
      </c>
      <c r="Q11" s="255" t="s">
        <v>141</v>
      </c>
      <c r="R11" s="36" t="s">
        <v>105</v>
      </c>
      <c r="S11" s="498" t="s">
        <v>103</v>
      </c>
      <c r="T11" s="36" t="s">
        <v>103</v>
      </c>
      <c r="U11" s="255" t="s">
        <v>141</v>
      </c>
      <c r="V11" s="255" t="s">
        <v>141</v>
      </c>
      <c r="W11" s="255" t="s">
        <v>141</v>
      </c>
      <c r="X11" s="255" t="s">
        <v>141</v>
      </c>
      <c r="Y11" s="255" t="s">
        <v>141</v>
      </c>
      <c r="Z11" s="255" t="s">
        <v>141</v>
      </c>
      <c r="AA11" s="255" t="s">
        <v>141</v>
      </c>
      <c r="AB11" s="499" t="s">
        <v>141</v>
      </c>
      <c r="AC11" s="255" t="s">
        <v>141</v>
      </c>
      <c r="AD11" s="255" t="s">
        <v>141</v>
      </c>
      <c r="AE11" s="499" t="s">
        <v>141</v>
      </c>
      <c r="AF11" s="499" t="s">
        <v>141</v>
      </c>
      <c r="AG11" s="255" t="s">
        <v>141</v>
      </c>
      <c r="AH11" s="255" t="s">
        <v>141</v>
      </c>
      <c r="AI11" s="255" t="s">
        <v>141</v>
      </c>
      <c r="AJ11" s="255" t="s">
        <v>141</v>
      </c>
      <c r="AK11" s="255" t="s">
        <v>141</v>
      </c>
      <c r="AL11" s="255" t="s">
        <v>141</v>
      </c>
      <c r="AM11" s="255"/>
      <c r="AN11" s="36" t="s">
        <v>124</v>
      </c>
      <c r="AO11" s="36" t="s">
        <v>124</v>
      </c>
      <c r="AP11" s="36"/>
      <c r="AQ11" s="34" t="s">
        <v>105</v>
      </c>
      <c r="AR11" s="255" t="s">
        <v>104</v>
      </c>
      <c r="AS11" s="255" t="s">
        <v>104</v>
      </c>
      <c r="AT11" s="255" t="s">
        <v>104</v>
      </c>
      <c r="AU11" s="498" t="s">
        <v>103</v>
      </c>
      <c r="AV11" s="498" t="s">
        <v>103</v>
      </c>
      <c r="AW11" s="498" t="s">
        <v>103</v>
      </c>
      <c r="AX11" s="498" t="s">
        <v>103</v>
      </c>
      <c r="AY11" s="498" t="s">
        <v>103</v>
      </c>
      <c r="AZ11" s="498" t="s">
        <v>103</v>
      </c>
      <c r="BA11" s="498" t="s">
        <v>103</v>
      </c>
    </row>
    <row r="12" spans="1:53" ht="32.25" customHeight="1" thickBot="1" x14ac:dyDescent="0.25">
      <c r="A12" s="37">
        <v>4</v>
      </c>
      <c r="B12" s="36" t="s">
        <v>124</v>
      </c>
      <c r="C12" s="255" t="s">
        <v>141</v>
      </c>
      <c r="D12" s="255" t="s">
        <v>141</v>
      </c>
      <c r="E12" s="255" t="s">
        <v>141</v>
      </c>
      <c r="F12" s="255" t="s">
        <v>141</v>
      </c>
      <c r="G12" s="255" t="s">
        <v>141</v>
      </c>
      <c r="H12" s="255" t="s">
        <v>141</v>
      </c>
      <c r="I12" s="255" t="s">
        <v>141</v>
      </c>
      <c r="J12" s="255" t="s">
        <v>141</v>
      </c>
      <c r="K12" s="255" t="s">
        <v>141</v>
      </c>
      <c r="L12" s="255" t="s">
        <v>141</v>
      </c>
      <c r="M12" s="255" t="s">
        <v>141</v>
      </c>
      <c r="N12" s="255" t="s">
        <v>141</v>
      </c>
      <c r="O12" s="255"/>
      <c r="P12" s="255"/>
      <c r="Q12" s="255"/>
      <c r="R12" s="36" t="s">
        <v>105</v>
      </c>
      <c r="S12" s="35" t="s">
        <v>103</v>
      </c>
      <c r="T12" s="36" t="s">
        <v>103</v>
      </c>
      <c r="U12" s="35"/>
      <c r="V12" s="36"/>
      <c r="W12" s="31"/>
      <c r="X12" s="31"/>
      <c r="Y12" s="34"/>
      <c r="Z12" s="34"/>
      <c r="AA12" s="472"/>
      <c r="AB12" s="473"/>
      <c r="AC12" s="33" t="s">
        <v>104</v>
      </c>
      <c r="AD12" s="612" t="s">
        <v>124</v>
      </c>
      <c r="AE12" s="34" t="s">
        <v>105</v>
      </c>
      <c r="AF12" s="34" t="s">
        <v>106</v>
      </c>
      <c r="AG12" s="34" t="s">
        <v>106</v>
      </c>
      <c r="AH12" s="34" t="s">
        <v>106</v>
      </c>
      <c r="AI12" s="34" t="s">
        <v>106</v>
      </c>
      <c r="AJ12" s="34"/>
      <c r="AK12" s="34"/>
      <c r="AL12" s="34"/>
      <c r="AM12" s="79" t="s">
        <v>107</v>
      </c>
      <c r="AN12" s="79" t="s">
        <v>107</v>
      </c>
      <c r="AO12" s="79" t="s">
        <v>107</v>
      </c>
      <c r="AP12" s="79" t="s">
        <v>107</v>
      </c>
      <c r="AQ12" s="79" t="s">
        <v>107</v>
      </c>
      <c r="AR12" s="79" t="s">
        <v>107</v>
      </c>
      <c r="AS12" s="79"/>
      <c r="AT12" s="34"/>
      <c r="AU12" s="33"/>
      <c r="AV12" s="34"/>
      <c r="AW12" s="34"/>
      <c r="AX12" s="34"/>
      <c r="AY12" s="34"/>
      <c r="AZ12" s="38"/>
      <c r="BA12" s="32"/>
    </row>
    <row r="13" spans="1:53" ht="27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2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14"/>
    </row>
    <row r="14" spans="1:53" ht="27" customHeight="1" x14ac:dyDescent="0.2">
      <c r="A14" s="13"/>
      <c r="B14" s="13"/>
      <c r="C14" s="13"/>
      <c r="D14" s="13"/>
      <c r="E14" s="1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93" customHeight="1" thickBot="1" x14ac:dyDescent="0.25">
      <c r="A15" s="676" t="s">
        <v>25</v>
      </c>
      <c r="B15" s="674"/>
      <c r="C15" s="674"/>
      <c r="D15" s="674"/>
      <c r="E15" s="674" t="s">
        <v>22</v>
      </c>
      <c r="F15" s="674"/>
      <c r="G15" s="674"/>
      <c r="H15" s="674"/>
      <c r="I15" s="674"/>
      <c r="J15" s="674"/>
      <c r="K15" s="674"/>
      <c r="L15" s="674" t="s">
        <v>23</v>
      </c>
      <c r="M15" s="674"/>
      <c r="N15" s="674"/>
      <c r="O15" s="674"/>
      <c r="P15" s="674"/>
      <c r="Q15" s="674"/>
      <c r="R15" s="674"/>
      <c r="S15" s="674" t="s">
        <v>140</v>
      </c>
      <c r="T15" s="674"/>
      <c r="U15" s="674"/>
      <c r="V15" s="674"/>
      <c r="W15" s="674"/>
      <c r="X15" s="674"/>
      <c r="Y15" s="674"/>
      <c r="Z15" s="652" t="s">
        <v>123</v>
      </c>
      <c r="AA15" s="652"/>
      <c r="AB15" s="652"/>
      <c r="AC15" s="652"/>
      <c r="AD15" s="652"/>
      <c r="AE15" s="652"/>
      <c r="AF15" s="652"/>
      <c r="AG15" s="652" t="s">
        <v>0</v>
      </c>
      <c r="AH15" s="652"/>
      <c r="AI15" s="652"/>
      <c r="AJ15" s="652"/>
      <c r="AK15" s="652"/>
      <c r="AL15" s="652"/>
      <c r="AM15" s="652"/>
      <c r="AN15" s="652" t="s">
        <v>308</v>
      </c>
      <c r="AO15" s="652"/>
      <c r="AP15" s="652"/>
      <c r="AQ15" s="652"/>
      <c r="AR15" s="652"/>
      <c r="AS15" s="652"/>
      <c r="AT15" s="652"/>
      <c r="AU15" s="669" t="s">
        <v>42</v>
      </c>
      <c r="AV15" s="669"/>
      <c r="AW15" s="669"/>
      <c r="AX15" s="669" t="s">
        <v>122</v>
      </c>
      <c r="AY15" s="669"/>
      <c r="AZ15" s="669"/>
      <c r="BA15" s="123"/>
    </row>
    <row r="16" spans="1:53" ht="22.5" customHeight="1" thickBot="1" x14ac:dyDescent="0.25">
      <c r="A16" s="674"/>
      <c r="B16" s="674"/>
      <c r="C16" s="674"/>
      <c r="D16" s="674"/>
      <c r="E16" s="15"/>
      <c r="F16" s="19"/>
      <c r="G16" s="16"/>
      <c r="H16" s="17"/>
      <c r="I16" s="17"/>
      <c r="J16" s="17"/>
      <c r="K16" s="18"/>
      <c r="L16" s="677" t="s">
        <v>114</v>
      </c>
      <c r="M16" s="678"/>
      <c r="N16" s="16"/>
      <c r="O16" s="17"/>
      <c r="P16" s="17"/>
      <c r="Q16" s="17"/>
      <c r="R16" s="18"/>
      <c r="S16" s="677" t="s">
        <v>141</v>
      </c>
      <c r="T16" s="678"/>
      <c r="U16" s="16"/>
      <c r="V16" s="17"/>
      <c r="W16" s="17"/>
      <c r="X16" s="17"/>
      <c r="Y16" s="10"/>
      <c r="Z16" s="679" t="s">
        <v>104</v>
      </c>
      <c r="AA16" s="680"/>
      <c r="AB16" s="8"/>
      <c r="AC16" s="9"/>
      <c r="AD16" s="9"/>
      <c r="AE16" s="9"/>
      <c r="AF16" s="10"/>
      <c r="AG16" s="679" t="s">
        <v>105</v>
      </c>
      <c r="AH16" s="680"/>
      <c r="AI16" s="8"/>
      <c r="AJ16" s="9"/>
      <c r="AK16" s="9"/>
      <c r="AL16" s="9"/>
      <c r="AM16" s="10"/>
      <c r="AN16" s="679" t="s">
        <v>107</v>
      </c>
      <c r="AO16" s="680"/>
      <c r="AP16" s="8"/>
      <c r="AQ16" s="9"/>
      <c r="AR16" s="9"/>
      <c r="AS16" s="9"/>
      <c r="AT16" s="10"/>
      <c r="AU16" s="679" t="s">
        <v>103</v>
      </c>
      <c r="AV16" s="680"/>
      <c r="AW16" s="8"/>
      <c r="AX16" s="684" t="s">
        <v>106</v>
      </c>
      <c r="AY16" s="684"/>
      <c r="AZ16" s="9"/>
      <c r="BA16" s="9"/>
    </row>
    <row r="17" spans="1:39" ht="27" customHeight="1" x14ac:dyDescent="0.2">
      <c r="A17" s="13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39" ht="27" customHeight="1" x14ac:dyDescent="0.2">
      <c r="A18" s="13"/>
      <c r="B18" s="13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3"/>
    </row>
    <row r="19" spans="1:39" ht="27" customHeight="1" x14ac:dyDescent="0.2">
      <c r="A19" s="675"/>
      <c r="B19" s="67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3"/>
    </row>
    <row r="20" spans="1:39" ht="27" customHeight="1" x14ac:dyDescent="0.2">
      <c r="B20" s="6"/>
    </row>
    <row r="21" spans="1:39" ht="27" customHeight="1" x14ac:dyDescent="0.2">
      <c r="B21" s="6"/>
    </row>
    <row r="22" spans="1:39" ht="27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AM22" s="611"/>
    </row>
    <row r="23" spans="1:39" ht="27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39" ht="27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39" ht="27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39" ht="27" customHeight="1" x14ac:dyDescent="0.2">
      <c r="B26" s="7"/>
    </row>
  </sheetData>
  <mergeCells count="40">
    <mergeCell ref="AX16:AY16"/>
    <mergeCell ref="AT3:AV5"/>
    <mergeCell ref="AX3:BA5"/>
    <mergeCell ref="AW3:AW7"/>
    <mergeCell ref="AN16:AO16"/>
    <mergeCell ref="AU16:AV16"/>
    <mergeCell ref="AF3:AF7"/>
    <mergeCell ref="AB3:AE5"/>
    <mergeCell ref="AJ3:AJ7"/>
    <mergeCell ref="AS3:AS7"/>
    <mergeCell ref="AG3:AI5"/>
    <mergeCell ref="L16:M16"/>
    <mergeCell ref="S16:T16"/>
    <mergeCell ref="Z16:AA16"/>
    <mergeCell ref="AG16:AH16"/>
    <mergeCell ref="AU15:AW15"/>
    <mergeCell ref="A19:B19"/>
    <mergeCell ref="B3:E5"/>
    <mergeCell ref="A3:A7"/>
    <mergeCell ref="F3:F7"/>
    <mergeCell ref="E15:K15"/>
    <mergeCell ref="J3:J7"/>
    <mergeCell ref="A15:D16"/>
    <mergeCell ref="G3:I5"/>
    <mergeCell ref="A1:BA1"/>
    <mergeCell ref="Z15:AF15"/>
    <mergeCell ref="AG15:AM15"/>
    <mergeCell ref="K3:N5"/>
    <mergeCell ref="O3:R5"/>
    <mergeCell ref="S3:S7"/>
    <mergeCell ref="AK3:AN5"/>
    <mergeCell ref="AO3:AR5"/>
    <mergeCell ref="L15:R15"/>
    <mergeCell ref="W3:W7"/>
    <mergeCell ref="T3:V5"/>
    <mergeCell ref="AA3:AA7"/>
    <mergeCell ref="X3:Z5"/>
    <mergeCell ref="S15:Y15"/>
    <mergeCell ref="AN15:AT15"/>
    <mergeCell ref="AX15:AZ15"/>
  </mergeCells>
  <phoneticPr fontId="4" type="noConversion"/>
  <pageMargins left="0.75" right="0.75" top="1" bottom="1" header="0.5" footer="0.5"/>
  <pageSetup paperSize="9" scale="71" orientation="landscape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zoomScale="86" zoomScaleSheetLayoutView="86" workbookViewId="0">
      <selection activeCell="K19" sqref="K19"/>
    </sheetView>
  </sheetViews>
  <sheetFormatPr defaultColWidth="9.140625" defaultRowHeight="12.75" x14ac:dyDescent="0.2"/>
  <cols>
    <col min="1" max="1" width="9.140625" style="2"/>
    <col min="2" max="2" width="11.42578125" style="2" customWidth="1"/>
    <col min="3" max="3" width="15.28515625" style="2" customWidth="1"/>
    <col min="4" max="4" width="13.28515625" style="2" customWidth="1"/>
    <col min="5" max="5" width="3.7109375" style="2" customWidth="1"/>
    <col min="6" max="6" width="13.140625" style="2" customWidth="1"/>
    <col min="7" max="7" width="4.5703125" style="2" customWidth="1"/>
    <col min="8" max="8" width="12" style="2" customWidth="1"/>
    <col min="9" max="9" width="15.28515625" style="2" customWidth="1"/>
    <col min="10" max="10" width="18.5703125" style="2" customWidth="1"/>
    <col min="11" max="11" width="13" style="2" customWidth="1"/>
    <col min="12" max="12" width="12.5703125" style="2" customWidth="1"/>
    <col min="13" max="16384" width="9.140625" style="2"/>
  </cols>
  <sheetData>
    <row r="1" spans="1:14" ht="18" x14ac:dyDescent="0.2">
      <c r="A1" s="685" t="s">
        <v>1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</row>
    <row r="2" spans="1:14" ht="16.5" customHeight="1" x14ac:dyDescent="0.2"/>
    <row r="3" spans="1:14" ht="17.25" thickBot="1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26.25" customHeight="1" thickBot="1" x14ac:dyDescent="0.25">
      <c r="A4" s="686" t="s">
        <v>28</v>
      </c>
      <c r="B4" s="689" t="s">
        <v>41</v>
      </c>
      <c r="C4" s="690"/>
      <c r="D4" s="686" t="s">
        <v>99</v>
      </c>
      <c r="E4" s="695" t="s">
        <v>40</v>
      </c>
      <c r="F4" s="696"/>
      <c r="G4" s="696"/>
      <c r="H4" s="697"/>
      <c r="I4" s="686" t="s">
        <v>45</v>
      </c>
      <c r="J4" s="686" t="s">
        <v>44</v>
      </c>
      <c r="K4" s="686" t="s">
        <v>42</v>
      </c>
      <c r="L4" s="686" t="s">
        <v>43</v>
      </c>
      <c r="M4" s="25"/>
      <c r="N4" s="25"/>
    </row>
    <row r="5" spans="1:14" ht="33.75" customHeight="1" x14ac:dyDescent="0.2">
      <c r="A5" s="687"/>
      <c r="B5" s="691"/>
      <c r="C5" s="692"/>
      <c r="D5" s="687"/>
      <c r="E5" s="700" t="s">
        <v>39</v>
      </c>
      <c r="F5" s="701"/>
      <c r="G5" s="700" t="s">
        <v>38</v>
      </c>
      <c r="H5" s="701"/>
      <c r="I5" s="687"/>
      <c r="J5" s="687"/>
      <c r="K5" s="687"/>
      <c r="L5" s="687"/>
      <c r="M5" s="25"/>
      <c r="N5" s="25"/>
    </row>
    <row r="6" spans="1:14" x14ac:dyDescent="0.2">
      <c r="A6" s="687"/>
      <c r="B6" s="691"/>
      <c r="C6" s="692"/>
      <c r="D6" s="687"/>
      <c r="E6" s="702"/>
      <c r="F6" s="703"/>
      <c r="G6" s="702"/>
      <c r="H6" s="703"/>
      <c r="I6" s="687"/>
      <c r="J6" s="687"/>
      <c r="K6" s="687"/>
      <c r="L6" s="687"/>
      <c r="M6" s="25"/>
      <c r="N6" s="25"/>
    </row>
    <row r="7" spans="1:14" ht="13.5" thickBot="1" x14ac:dyDescent="0.25">
      <c r="A7" s="688"/>
      <c r="B7" s="693"/>
      <c r="C7" s="694"/>
      <c r="D7" s="688"/>
      <c r="E7" s="704"/>
      <c r="F7" s="705"/>
      <c r="G7" s="704"/>
      <c r="H7" s="705"/>
      <c r="I7" s="688"/>
      <c r="J7" s="688"/>
      <c r="K7" s="688"/>
      <c r="L7" s="688"/>
      <c r="M7" s="25"/>
      <c r="N7" s="25"/>
    </row>
    <row r="8" spans="1:14" ht="13.5" thickBot="1" x14ac:dyDescent="0.25">
      <c r="A8" s="1">
        <v>1</v>
      </c>
      <c r="B8" s="706">
        <v>2</v>
      </c>
      <c r="C8" s="707"/>
      <c r="D8" s="27">
        <v>3</v>
      </c>
      <c r="E8" s="695">
        <v>4</v>
      </c>
      <c r="F8" s="697"/>
      <c r="G8" s="695">
        <v>5</v>
      </c>
      <c r="H8" s="697"/>
      <c r="I8" s="27">
        <v>6</v>
      </c>
      <c r="J8" s="27">
        <v>7</v>
      </c>
      <c r="K8" s="27">
        <v>8</v>
      </c>
      <c r="L8" s="51">
        <v>9</v>
      </c>
      <c r="M8" s="25"/>
      <c r="N8" s="25"/>
    </row>
    <row r="9" spans="1:14" ht="19.5" customHeight="1" thickBot="1" x14ac:dyDescent="0.25">
      <c r="A9" s="1">
        <v>1</v>
      </c>
      <c r="B9" s="695" t="s">
        <v>341</v>
      </c>
      <c r="C9" s="697"/>
      <c r="D9" s="27"/>
      <c r="E9" s="706"/>
      <c r="F9" s="707"/>
      <c r="G9" s="695"/>
      <c r="H9" s="697"/>
      <c r="I9" s="27">
        <v>2</v>
      </c>
      <c r="J9" s="27"/>
      <c r="K9" s="27">
        <v>11</v>
      </c>
      <c r="L9" s="51">
        <v>52</v>
      </c>
      <c r="M9" s="25"/>
      <c r="N9" s="25"/>
    </row>
    <row r="10" spans="1:14" ht="19.5" customHeight="1" thickBot="1" x14ac:dyDescent="0.25">
      <c r="A10" s="1">
        <v>2</v>
      </c>
      <c r="B10" s="695" t="s">
        <v>342</v>
      </c>
      <c r="C10" s="697"/>
      <c r="D10" s="108" t="s">
        <v>142</v>
      </c>
      <c r="E10" s="698" t="s">
        <v>143</v>
      </c>
      <c r="F10" s="699"/>
      <c r="G10" s="695"/>
      <c r="H10" s="697"/>
      <c r="I10" s="27">
        <v>1</v>
      </c>
      <c r="J10" s="27"/>
      <c r="K10" s="27">
        <v>12</v>
      </c>
      <c r="L10" s="47">
        <v>52</v>
      </c>
      <c r="M10" s="25"/>
      <c r="N10" s="25"/>
    </row>
    <row r="11" spans="1:14" ht="19.5" customHeight="1" thickBot="1" x14ac:dyDescent="0.25">
      <c r="A11" s="1">
        <v>3</v>
      </c>
      <c r="B11" s="695" t="s">
        <v>344</v>
      </c>
      <c r="C11" s="697"/>
      <c r="D11" s="108" t="s">
        <v>343</v>
      </c>
      <c r="E11" s="698" t="s">
        <v>144</v>
      </c>
      <c r="F11" s="699"/>
      <c r="G11" s="695"/>
      <c r="H11" s="697"/>
      <c r="I11" s="27">
        <v>2</v>
      </c>
      <c r="J11" s="27"/>
      <c r="K11" s="27">
        <v>9</v>
      </c>
      <c r="L11" s="51">
        <v>52</v>
      </c>
      <c r="M11" s="25"/>
      <c r="N11" s="25"/>
    </row>
    <row r="12" spans="1:14" ht="19.5" customHeight="1" thickBot="1" x14ac:dyDescent="0.25">
      <c r="A12" s="1">
        <v>4</v>
      </c>
      <c r="B12" s="698" t="s">
        <v>384</v>
      </c>
      <c r="C12" s="699"/>
      <c r="D12" s="108" t="s">
        <v>385</v>
      </c>
      <c r="E12" s="698" t="s">
        <v>379</v>
      </c>
      <c r="F12" s="699"/>
      <c r="G12" s="695">
        <v>4</v>
      </c>
      <c r="H12" s="697"/>
      <c r="I12" s="27">
        <v>2</v>
      </c>
      <c r="J12" s="27">
        <v>6</v>
      </c>
      <c r="K12" s="27">
        <v>2</v>
      </c>
      <c r="L12" s="47">
        <v>43</v>
      </c>
      <c r="M12" s="25"/>
      <c r="N12" s="25"/>
    </row>
    <row r="13" spans="1:14" ht="19.5" customHeight="1" thickBot="1" x14ac:dyDescent="0.25">
      <c r="A13" s="1" t="s">
        <v>33</v>
      </c>
      <c r="B13" s="695">
        <v>132</v>
      </c>
      <c r="C13" s="697"/>
      <c r="D13" s="27">
        <v>6</v>
      </c>
      <c r="E13" s="695">
        <v>10</v>
      </c>
      <c r="F13" s="697"/>
      <c r="G13" s="695">
        <f t="shared" ref="G13" si="0">SUM(G10:G12)</f>
        <v>4</v>
      </c>
      <c r="H13" s="697"/>
      <c r="I13" s="51">
        <f>SUM(I9:I12)</f>
        <v>7</v>
      </c>
      <c r="J13" s="51">
        <f>SUM(J9:J12)</f>
        <v>6</v>
      </c>
      <c r="K13" s="51">
        <f>SUM(K9:K12)</f>
        <v>34</v>
      </c>
      <c r="L13" s="51">
        <f>SUM(L9:L12)</f>
        <v>199</v>
      </c>
      <c r="M13" s="25"/>
      <c r="N13" s="25"/>
    </row>
    <row r="14" spans="1:14" ht="15.75" x14ac:dyDescent="0.2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25" spans="6:6" x14ac:dyDescent="0.2">
      <c r="F25" s="2" t="s">
        <v>189</v>
      </c>
    </row>
  </sheetData>
  <mergeCells count="29">
    <mergeCell ref="E8:F8"/>
    <mergeCell ref="E9:F9"/>
    <mergeCell ref="E10:F10"/>
    <mergeCell ref="E11:F11"/>
    <mergeCell ref="I4:I7"/>
    <mergeCell ref="B12:C12"/>
    <mergeCell ref="B13:C13"/>
    <mergeCell ref="E5:F7"/>
    <mergeCell ref="G5:H7"/>
    <mergeCell ref="G8:H8"/>
    <mergeCell ref="G9:H9"/>
    <mergeCell ref="G10:H10"/>
    <mergeCell ref="G11:H11"/>
    <mergeCell ref="G12:H12"/>
    <mergeCell ref="G13:H13"/>
    <mergeCell ref="B8:C8"/>
    <mergeCell ref="B9:C9"/>
    <mergeCell ref="B10:C10"/>
    <mergeCell ref="B11:C11"/>
    <mergeCell ref="E12:F12"/>
    <mergeCell ref="E13:F13"/>
    <mergeCell ref="A1:N1"/>
    <mergeCell ref="D4:D7"/>
    <mergeCell ref="B4:C7"/>
    <mergeCell ref="A4:A7"/>
    <mergeCell ref="E4:H4"/>
    <mergeCell ref="J4:J7"/>
    <mergeCell ref="L4:L7"/>
    <mergeCell ref="K4:K7"/>
  </mergeCells>
  <phoneticPr fontId="4" type="noConversion"/>
  <printOptions verticalCentered="1"/>
  <pageMargins left="0.78740157480314965" right="0.59055118110236227" top="0" bottom="0" header="0" footer="0"/>
  <pageSetup paperSize="9" scale="90" orientation="landscape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A85" zoomScale="53" zoomScaleNormal="53" zoomScaleSheetLayoutView="46" zoomScalePageLayoutView="67" workbookViewId="0">
      <selection activeCell="G70" sqref="G1:G1048576"/>
    </sheetView>
  </sheetViews>
  <sheetFormatPr defaultColWidth="9.140625" defaultRowHeight="27.75" customHeight="1" x14ac:dyDescent="0.2"/>
  <cols>
    <col min="1" max="1" width="19.28515625" style="2" customWidth="1"/>
    <col min="2" max="2" width="60.7109375" style="2" customWidth="1"/>
    <col min="3" max="3" width="32.140625" style="2" customWidth="1"/>
    <col min="4" max="4" width="14.85546875" style="2" customWidth="1"/>
    <col min="5" max="5" width="11.7109375" style="2" customWidth="1"/>
    <col min="6" max="6" width="15.7109375" style="2" customWidth="1"/>
    <col min="7" max="8" width="12.5703125" style="2" customWidth="1"/>
    <col min="9" max="10" width="7.140625" style="2" customWidth="1"/>
    <col min="11" max="11" width="7.28515625" style="2" customWidth="1"/>
    <col min="12" max="16" width="7.140625" style="2" customWidth="1"/>
    <col min="17" max="17" width="14.140625" style="2" customWidth="1"/>
    <col min="18" max="16384" width="9.140625" style="2"/>
  </cols>
  <sheetData>
    <row r="1" spans="1:24" ht="27.75" customHeight="1" thickBot="1" x14ac:dyDescent="0.25">
      <c r="A1" s="753" t="s">
        <v>362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</row>
    <row r="2" spans="1:24" ht="39.75" customHeight="1" x14ac:dyDescent="0.2">
      <c r="A2" s="755" t="s">
        <v>91</v>
      </c>
      <c r="B2" s="755" t="s">
        <v>87</v>
      </c>
      <c r="C2" s="755" t="s">
        <v>88</v>
      </c>
      <c r="D2" s="758" t="s">
        <v>49</v>
      </c>
      <c r="E2" s="758"/>
      <c r="F2" s="758"/>
      <c r="G2" s="758"/>
      <c r="H2" s="758"/>
      <c r="I2" s="748" t="s">
        <v>50</v>
      </c>
      <c r="J2" s="749"/>
      <c r="K2" s="749"/>
      <c r="L2" s="749"/>
      <c r="M2" s="749"/>
      <c r="N2" s="749"/>
      <c r="O2" s="749"/>
      <c r="P2" s="750"/>
    </row>
    <row r="3" spans="1:24" ht="27.75" customHeight="1" x14ac:dyDescent="0.2">
      <c r="A3" s="756"/>
      <c r="B3" s="756"/>
      <c r="C3" s="756"/>
      <c r="D3" s="759" t="s">
        <v>93</v>
      </c>
      <c r="E3" s="761" t="s">
        <v>46</v>
      </c>
      <c r="F3" s="763" t="s">
        <v>47</v>
      </c>
      <c r="G3" s="764"/>
      <c r="H3" s="764"/>
      <c r="I3" s="751" t="s">
        <v>100</v>
      </c>
      <c r="J3" s="752"/>
      <c r="K3" s="765" t="s">
        <v>101</v>
      </c>
      <c r="L3" s="752"/>
      <c r="M3" s="765" t="s">
        <v>27</v>
      </c>
      <c r="N3" s="765"/>
      <c r="O3" s="751" t="s">
        <v>102</v>
      </c>
      <c r="P3" s="752"/>
    </row>
    <row r="4" spans="1:24" ht="75" customHeight="1" thickBot="1" x14ac:dyDescent="0.25">
      <c r="A4" s="757"/>
      <c r="B4" s="757"/>
      <c r="C4" s="757"/>
      <c r="D4" s="760"/>
      <c r="E4" s="762"/>
      <c r="F4" s="77" t="s">
        <v>48</v>
      </c>
      <c r="G4" s="77" t="s">
        <v>92</v>
      </c>
      <c r="H4" s="78" t="s">
        <v>51</v>
      </c>
      <c r="I4" s="125" t="s">
        <v>363</v>
      </c>
      <c r="J4" s="126" t="s">
        <v>364</v>
      </c>
      <c r="K4" s="125" t="s">
        <v>365</v>
      </c>
      <c r="L4" s="126" t="s">
        <v>366</v>
      </c>
      <c r="M4" s="125" t="s">
        <v>369</v>
      </c>
      <c r="N4" s="127" t="s">
        <v>367</v>
      </c>
      <c r="O4" s="128" t="s">
        <v>383</v>
      </c>
      <c r="P4" s="129" t="s">
        <v>382</v>
      </c>
    </row>
    <row r="5" spans="1:24" ht="27.75" customHeight="1" x14ac:dyDescent="0.2">
      <c r="A5" s="168">
        <v>1</v>
      </c>
      <c r="B5" s="76">
        <v>2</v>
      </c>
      <c r="C5" s="76">
        <v>3</v>
      </c>
      <c r="D5" s="76">
        <v>4</v>
      </c>
      <c r="E5" s="76">
        <v>5</v>
      </c>
      <c r="F5" s="76">
        <v>6</v>
      </c>
      <c r="G5" s="76">
        <v>7</v>
      </c>
      <c r="H5" s="84">
        <v>8</v>
      </c>
      <c r="I5" s="130">
        <v>9</v>
      </c>
      <c r="J5" s="131">
        <v>10</v>
      </c>
      <c r="K5" s="132">
        <v>11</v>
      </c>
      <c r="L5" s="133">
        <v>12</v>
      </c>
      <c r="M5" s="130">
        <v>13</v>
      </c>
      <c r="N5" s="133">
        <v>14</v>
      </c>
      <c r="O5" s="132">
        <v>15</v>
      </c>
      <c r="P5" s="134">
        <v>16</v>
      </c>
    </row>
    <row r="6" spans="1:24" ht="27.75" customHeight="1" x14ac:dyDescent="0.2">
      <c r="A6" s="169"/>
      <c r="B6" s="83"/>
      <c r="C6" s="83" t="s">
        <v>197</v>
      </c>
      <c r="D6" s="741" t="s">
        <v>118</v>
      </c>
      <c r="E6" s="742"/>
      <c r="F6" s="742"/>
      <c r="G6" s="742"/>
      <c r="H6" s="743"/>
      <c r="I6" s="135">
        <v>612</v>
      </c>
      <c r="J6" s="136">
        <v>792</v>
      </c>
      <c r="K6" s="162">
        <v>612</v>
      </c>
      <c r="L6" s="136">
        <v>756</v>
      </c>
      <c r="M6" s="362">
        <v>504</v>
      </c>
      <c r="N6" s="161">
        <v>612</v>
      </c>
      <c r="O6" s="135">
        <v>520</v>
      </c>
      <c r="P6" s="136">
        <f>SUM(P31:P34,P40:P52,P63:P69)</f>
        <v>396</v>
      </c>
    </row>
    <row r="7" spans="1:24" ht="27.75" customHeight="1" thickBot="1" x14ac:dyDescent="0.25">
      <c r="A7" s="81"/>
      <c r="B7" s="82"/>
      <c r="C7" s="82" t="s">
        <v>198</v>
      </c>
      <c r="D7" s="744" t="s">
        <v>119</v>
      </c>
      <c r="E7" s="745"/>
      <c r="F7" s="745"/>
      <c r="G7" s="745"/>
      <c r="H7" s="746"/>
      <c r="I7" s="137">
        <v>36</v>
      </c>
      <c r="J7" s="138">
        <v>36</v>
      </c>
      <c r="K7" s="204">
        <v>36</v>
      </c>
      <c r="L7" s="205">
        <v>36</v>
      </c>
      <c r="M7" s="137">
        <v>34</v>
      </c>
      <c r="N7" s="164">
        <v>30</v>
      </c>
      <c r="O7" s="165">
        <v>30</v>
      </c>
      <c r="P7" s="138">
        <v>36</v>
      </c>
    </row>
    <row r="8" spans="1:24" ht="35.25" customHeight="1" thickBot="1" x14ac:dyDescent="0.25">
      <c r="A8" s="178" t="s">
        <v>229</v>
      </c>
      <c r="B8" s="179" t="s">
        <v>237</v>
      </c>
      <c r="C8" s="180" t="s">
        <v>294</v>
      </c>
      <c r="D8" s="181">
        <v>2106</v>
      </c>
      <c r="E8" s="181">
        <v>702</v>
      </c>
      <c r="F8" s="181">
        <f>SUM(F9,F18)</f>
        <v>1404</v>
      </c>
      <c r="G8" s="181">
        <v>940</v>
      </c>
      <c r="H8" s="182"/>
      <c r="I8" s="183">
        <f>SUM(I9,I18,I50)</f>
        <v>612</v>
      </c>
      <c r="J8" s="182">
        <f>SUM(J9,J18,J50,J51)</f>
        <v>792</v>
      </c>
      <c r="K8" s="139">
        <v>119</v>
      </c>
      <c r="L8" s="140"/>
      <c r="M8" s="139"/>
      <c r="N8" s="140"/>
      <c r="O8" s="139"/>
      <c r="P8" s="140"/>
    </row>
    <row r="9" spans="1:24" ht="39.75" customHeight="1" thickBot="1" x14ac:dyDescent="0.25">
      <c r="A9" s="192" t="s">
        <v>241</v>
      </c>
      <c r="B9" s="184" t="s">
        <v>235</v>
      </c>
      <c r="C9" s="337" t="s">
        <v>291</v>
      </c>
      <c r="D9" s="193">
        <f>SUM(D10:D17)</f>
        <v>1470</v>
      </c>
      <c r="E9" s="193">
        <f>SUM(E10:E17)</f>
        <v>490</v>
      </c>
      <c r="F9" s="193">
        <f>SUM(F10:F17)</f>
        <v>980</v>
      </c>
      <c r="G9" s="148">
        <v>669</v>
      </c>
      <c r="H9" s="142"/>
      <c r="I9" s="160">
        <f>SUM(I10:I17)</f>
        <v>391</v>
      </c>
      <c r="J9" s="336">
        <f>SUM(J10:J17)</f>
        <v>589</v>
      </c>
      <c r="K9" s="141"/>
      <c r="L9" s="142"/>
      <c r="M9" s="141"/>
      <c r="N9" s="143"/>
      <c r="O9" s="144"/>
      <c r="P9" s="142"/>
    </row>
    <row r="10" spans="1:24" ht="35.25" customHeight="1" x14ac:dyDescent="0.2">
      <c r="A10" s="207" t="s">
        <v>242</v>
      </c>
      <c r="B10" s="185" t="s">
        <v>127</v>
      </c>
      <c r="C10" s="186" t="s">
        <v>191</v>
      </c>
      <c r="D10" s="249">
        <f>SUM(E10:F10)</f>
        <v>176</v>
      </c>
      <c r="E10" s="260">
        <v>59</v>
      </c>
      <c r="F10" s="310">
        <f>SUM(I10,J10)</f>
        <v>117</v>
      </c>
      <c r="G10" s="147">
        <v>70</v>
      </c>
      <c r="H10" s="68"/>
      <c r="I10" s="159">
        <v>51</v>
      </c>
      <c r="J10" s="72">
        <v>66</v>
      </c>
      <c r="K10" s="147"/>
      <c r="L10" s="146"/>
      <c r="M10" s="147"/>
      <c r="N10" s="68"/>
      <c r="O10" s="145"/>
      <c r="P10" s="146"/>
    </row>
    <row r="11" spans="1:24" ht="35.25" customHeight="1" x14ac:dyDescent="0.2">
      <c r="A11" s="207" t="s">
        <v>243</v>
      </c>
      <c r="B11" s="185" t="s">
        <v>52</v>
      </c>
      <c r="C11" s="188" t="s">
        <v>257</v>
      </c>
      <c r="D11" s="190">
        <f t="shared" ref="D11:D16" si="0">SUM(E11:F11)</f>
        <v>292</v>
      </c>
      <c r="E11" s="309">
        <v>97</v>
      </c>
      <c r="F11" s="311">
        <f t="shared" ref="F11:F17" si="1">SUM(I11,J11)</f>
        <v>195</v>
      </c>
      <c r="G11" s="147">
        <v>117</v>
      </c>
      <c r="H11" s="68"/>
      <c r="I11" s="145">
        <v>85</v>
      </c>
      <c r="J11" s="146">
        <v>110</v>
      </c>
      <c r="K11" s="145"/>
      <c r="L11" s="146"/>
      <c r="M11" s="147"/>
      <c r="N11" s="68"/>
      <c r="O11" s="145"/>
      <c r="P11" s="146"/>
    </row>
    <row r="12" spans="1:24" ht="35.25" customHeight="1" x14ac:dyDescent="0.2">
      <c r="A12" s="207" t="s">
        <v>244</v>
      </c>
      <c r="B12" s="185" t="s">
        <v>59</v>
      </c>
      <c r="C12" s="186" t="s">
        <v>148</v>
      </c>
      <c r="D12" s="190">
        <f t="shared" si="0"/>
        <v>175</v>
      </c>
      <c r="E12" s="197">
        <v>58</v>
      </c>
      <c r="F12" s="311">
        <f t="shared" si="1"/>
        <v>117</v>
      </c>
      <c r="G12" s="147">
        <v>117</v>
      </c>
      <c r="H12" s="68"/>
      <c r="I12" s="145">
        <v>51</v>
      </c>
      <c r="J12" s="146">
        <v>66</v>
      </c>
      <c r="K12" s="145"/>
      <c r="L12" s="146"/>
      <c r="M12" s="147"/>
      <c r="N12" s="68"/>
      <c r="O12" s="145"/>
      <c r="P12" s="146"/>
    </row>
    <row r="13" spans="1:24" ht="45" customHeight="1" x14ac:dyDescent="0.2">
      <c r="A13" s="207" t="s">
        <v>245</v>
      </c>
      <c r="B13" s="185" t="s">
        <v>236</v>
      </c>
      <c r="C13" s="186" t="s">
        <v>191</v>
      </c>
      <c r="D13" s="190">
        <f t="shared" si="0"/>
        <v>234</v>
      </c>
      <c r="E13" s="197">
        <v>78</v>
      </c>
      <c r="F13" s="311">
        <f t="shared" si="1"/>
        <v>156</v>
      </c>
      <c r="G13" s="147">
        <v>93</v>
      </c>
      <c r="H13" s="68"/>
      <c r="I13" s="145">
        <v>68</v>
      </c>
      <c r="J13" s="146">
        <v>88</v>
      </c>
      <c r="K13" s="145"/>
      <c r="L13" s="146"/>
      <c r="M13" s="147"/>
      <c r="N13" s="68"/>
      <c r="O13" s="145"/>
      <c r="P13" s="146"/>
      <c r="X13" s="2">
        <f>SUM(E19:F19)</f>
        <v>117</v>
      </c>
    </row>
    <row r="14" spans="1:24" ht="36.75" customHeight="1" x14ac:dyDescent="0.2">
      <c r="A14" s="207" t="s">
        <v>246</v>
      </c>
      <c r="B14" s="185" t="s">
        <v>53</v>
      </c>
      <c r="C14" s="186" t="s">
        <v>191</v>
      </c>
      <c r="D14" s="190">
        <f t="shared" si="0"/>
        <v>234</v>
      </c>
      <c r="E14" s="197">
        <v>78</v>
      </c>
      <c r="F14" s="311">
        <f t="shared" si="1"/>
        <v>156</v>
      </c>
      <c r="G14" s="147">
        <v>93</v>
      </c>
      <c r="H14" s="68"/>
      <c r="I14" s="145">
        <v>51</v>
      </c>
      <c r="J14" s="146">
        <v>105</v>
      </c>
      <c r="K14" s="145"/>
      <c r="L14" s="146"/>
      <c r="M14" s="147"/>
      <c r="N14" s="68"/>
      <c r="O14" s="145"/>
      <c r="P14" s="146"/>
    </row>
    <row r="15" spans="1:24" s="376" customFormat="1" ht="35.25" customHeight="1" x14ac:dyDescent="0.2">
      <c r="A15" s="207" t="s">
        <v>247</v>
      </c>
      <c r="B15" s="185" t="s">
        <v>54</v>
      </c>
      <c r="C15" s="186" t="s">
        <v>149</v>
      </c>
      <c r="D15" s="190">
        <f t="shared" si="0"/>
        <v>176</v>
      </c>
      <c r="E15" s="197">
        <v>59</v>
      </c>
      <c r="F15" s="311">
        <f t="shared" si="1"/>
        <v>117</v>
      </c>
      <c r="G15" s="147">
        <v>117</v>
      </c>
      <c r="H15" s="68"/>
      <c r="I15" s="145">
        <v>51</v>
      </c>
      <c r="J15" s="146">
        <v>66</v>
      </c>
      <c r="K15" s="145"/>
      <c r="L15" s="146"/>
      <c r="M15" s="147"/>
      <c r="N15" s="68"/>
      <c r="O15" s="145"/>
      <c r="P15" s="146"/>
    </row>
    <row r="16" spans="1:24" s="376" customFormat="1" ht="35.25" customHeight="1" x14ac:dyDescent="0.2">
      <c r="A16" s="235" t="s">
        <v>248</v>
      </c>
      <c r="B16" s="235" t="s">
        <v>55</v>
      </c>
      <c r="C16" s="319" t="s">
        <v>148</v>
      </c>
      <c r="D16" s="190">
        <f t="shared" si="0"/>
        <v>117</v>
      </c>
      <c r="E16" s="190">
        <v>39</v>
      </c>
      <c r="F16" s="311">
        <f t="shared" si="1"/>
        <v>78</v>
      </c>
      <c r="G16" s="156">
        <v>42</v>
      </c>
      <c r="H16" s="197"/>
      <c r="I16" s="150">
        <v>34</v>
      </c>
      <c r="J16" s="74">
        <v>44</v>
      </c>
      <c r="K16" s="150"/>
      <c r="L16" s="146"/>
      <c r="M16" s="147"/>
      <c r="N16" s="68"/>
      <c r="O16" s="145"/>
      <c r="P16" s="146"/>
    </row>
    <row r="17" spans="1:21" s="385" customFormat="1" ht="35.25" customHeight="1" thickBot="1" x14ac:dyDescent="0.25">
      <c r="A17" s="384" t="s">
        <v>240</v>
      </c>
      <c r="B17" s="185" t="s">
        <v>238</v>
      </c>
      <c r="C17" s="186" t="s">
        <v>295</v>
      </c>
      <c r="D17" s="191">
        <f>SUM(E17:F17)</f>
        <v>66</v>
      </c>
      <c r="E17" s="187">
        <v>22</v>
      </c>
      <c r="F17" s="597">
        <f t="shared" si="1"/>
        <v>44</v>
      </c>
      <c r="G17" s="187">
        <v>20</v>
      </c>
      <c r="H17" s="68"/>
      <c r="I17" s="386">
        <v>0</v>
      </c>
      <c r="J17" s="387">
        <v>44</v>
      </c>
      <c r="K17" s="151"/>
      <c r="L17" s="73"/>
      <c r="M17" s="153"/>
      <c r="N17" s="152"/>
      <c r="O17" s="151"/>
      <c r="P17" s="73"/>
    </row>
    <row r="18" spans="1:21" ht="42" customHeight="1" thickBot="1" x14ac:dyDescent="0.25">
      <c r="A18" s="366"/>
      <c r="B18" s="367" t="s">
        <v>233</v>
      </c>
      <c r="C18" s="383" t="s">
        <v>296</v>
      </c>
      <c r="D18" s="369">
        <f>SUM(D19:D28)</f>
        <v>675</v>
      </c>
      <c r="E18" s="369">
        <f>SUM(E19:E28)</f>
        <v>251</v>
      </c>
      <c r="F18" s="369">
        <f>SUM(F19:F28)</f>
        <v>424</v>
      </c>
      <c r="G18" s="160">
        <v>271</v>
      </c>
      <c r="H18" s="371"/>
      <c r="I18" s="194">
        <f>SUM(I19:I28)</f>
        <v>198</v>
      </c>
      <c r="J18" s="371">
        <f>SUM(J19:J26)</f>
        <v>107</v>
      </c>
      <c r="K18" s="323"/>
      <c r="L18" s="393"/>
      <c r="M18" s="394"/>
      <c r="N18" s="395"/>
      <c r="O18" s="323"/>
      <c r="P18" s="393"/>
    </row>
    <row r="19" spans="1:21" ht="35.25" customHeight="1" x14ac:dyDescent="0.2">
      <c r="A19" s="207" t="s">
        <v>249</v>
      </c>
      <c r="B19" s="378" t="s">
        <v>187</v>
      </c>
      <c r="C19" s="186" t="s">
        <v>148</v>
      </c>
      <c r="D19" s="191">
        <f>SUM(E19,F19)</f>
        <v>117</v>
      </c>
      <c r="E19" s="191">
        <v>39</v>
      </c>
      <c r="F19" s="187">
        <f>SUM(I19,J19)</f>
        <v>78</v>
      </c>
      <c r="G19" s="147">
        <v>47</v>
      </c>
      <c r="H19" s="68"/>
      <c r="I19" s="159">
        <v>34</v>
      </c>
      <c r="J19" s="72">
        <v>44</v>
      </c>
      <c r="K19" s="147"/>
      <c r="L19" s="68"/>
      <c r="M19" s="159"/>
      <c r="N19" s="72"/>
      <c r="O19" s="159"/>
      <c r="P19" s="72"/>
    </row>
    <row r="20" spans="1:21" ht="35.25" customHeight="1" x14ac:dyDescent="0.2">
      <c r="A20" s="207" t="s">
        <v>250</v>
      </c>
      <c r="B20" s="388" t="s">
        <v>234</v>
      </c>
      <c r="C20" s="186" t="s">
        <v>258</v>
      </c>
      <c r="D20" s="190">
        <f t="shared" ref="D20:D25" si="2">SUM(E20,F20)</f>
        <v>178</v>
      </c>
      <c r="E20" s="190">
        <v>59</v>
      </c>
      <c r="F20" s="187">
        <v>119</v>
      </c>
      <c r="G20" s="147">
        <v>79</v>
      </c>
      <c r="H20" s="68"/>
      <c r="I20" s="145"/>
      <c r="J20" s="146"/>
      <c r="K20" s="153">
        <v>119</v>
      </c>
      <c r="L20" s="152"/>
      <c r="M20" s="151"/>
      <c r="N20" s="73"/>
      <c r="O20" s="151"/>
      <c r="P20" s="73"/>
    </row>
    <row r="21" spans="1:21" ht="41.25" customHeight="1" x14ac:dyDescent="0.2">
      <c r="A21" s="207" t="s">
        <v>251</v>
      </c>
      <c r="B21" s="185" t="s">
        <v>230</v>
      </c>
      <c r="C21" s="186" t="s">
        <v>265</v>
      </c>
      <c r="D21" s="191">
        <f t="shared" si="2"/>
        <v>51</v>
      </c>
      <c r="E21" s="197">
        <v>17</v>
      </c>
      <c r="F21" s="187">
        <f t="shared" ref="F21:F25" si="3">SUM(I21,J21)</f>
        <v>34</v>
      </c>
      <c r="G21" s="147">
        <v>20</v>
      </c>
      <c r="H21" s="68"/>
      <c r="I21" s="145">
        <v>34</v>
      </c>
      <c r="J21" s="146">
        <v>0</v>
      </c>
      <c r="K21" s="380"/>
      <c r="L21" s="382"/>
      <c r="M21" s="381"/>
      <c r="N21" s="379"/>
      <c r="O21" s="381"/>
      <c r="P21" s="379"/>
    </row>
    <row r="22" spans="1:21" ht="35.25" customHeight="1" x14ac:dyDescent="0.2">
      <c r="A22" s="207"/>
      <c r="B22" s="185" t="s">
        <v>231</v>
      </c>
      <c r="C22" s="186" t="s">
        <v>266</v>
      </c>
      <c r="D22" s="190">
        <f t="shared" si="2"/>
        <v>51</v>
      </c>
      <c r="E22" s="197">
        <v>17</v>
      </c>
      <c r="F22" s="187">
        <f t="shared" si="3"/>
        <v>34</v>
      </c>
      <c r="G22" s="147">
        <v>20</v>
      </c>
      <c r="H22" s="68"/>
      <c r="I22" s="145">
        <v>34</v>
      </c>
      <c r="J22" s="146">
        <v>0</v>
      </c>
      <c r="K22" s="147"/>
      <c r="L22" s="68"/>
      <c r="M22" s="145"/>
      <c r="N22" s="146"/>
      <c r="O22" s="145"/>
      <c r="P22" s="146"/>
    </row>
    <row r="23" spans="1:21" ht="35.25" customHeight="1" x14ac:dyDescent="0.2">
      <c r="A23" s="207"/>
      <c r="B23" s="185" t="s">
        <v>232</v>
      </c>
      <c r="C23" s="186" t="s">
        <v>265</v>
      </c>
      <c r="D23" s="191">
        <f t="shared" si="2"/>
        <v>51</v>
      </c>
      <c r="E23" s="197">
        <v>17</v>
      </c>
      <c r="F23" s="187">
        <f t="shared" si="3"/>
        <v>34</v>
      </c>
      <c r="G23" s="147">
        <v>17</v>
      </c>
      <c r="H23" s="68"/>
      <c r="I23" s="145">
        <v>34</v>
      </c>
      <c r="J23" s="146">
        <v>0</v>
      </c>
      <c r="K23" s="147"/>
      <c r="L23" s="68"/>
      <c r="M23" s="145"/>
      <c r="N23" s="146"/>
      <c r="O23" s="145"/>
      <c r="P23" s="146"/>
    </row>
    <row r="24" spans="1:21" s="308" customFormat="1" ht="35.25" customHeight="1" x14ac:dyDescent="0.2">
      <c r="A24" s="207" t="s">
        <v>252</v>
      </c>
      <c r="B24" s="185" t="s">
        <v>126</v>
      </c>
      <c r="C24" s="186" t="s">
        <v>267</v>
      </c>
      <c r="D24" s="190">
        <f t="shared" si="2"/>
        <v>95</v>
      </c>
      <c r="E24" s="189">
        <v>32</v>
      </c>
      <c r="F24" s="187">
        <f t="shared" si="3"/>
        <v>63</v>
      </c>
      <c r="G24" s="190">
        <v>43</v>
      </c>
      <c r="H24" s="68"/>
      <c r="I24" s="145">
        <v>0</v>
      </c>
      <c r="J24" s="146">
        <v>63</v>
      </c>
      <c r="K24" s="147"/>
      <c r="L24" s="68"/>
      <c r="M24" s="145"/>
      <c r="N24" s="146"/>
      <c r="O24" s="145"/>
      <c r="P24" s="146"/>
    </row>
    <row r="25" spans="1:21" s="318" customFormat="1" ht="35.25" customHeight="1" x14ac:dyDescent="0.2">
      <c r="A25" s="207" t="s">
        <v>253</v>
      </c>
      <c r="B25" s="185" t="s">
        <v>190</v>
      </c>
      <c r="C25" s="186" t="s">
        <v>199</v>
      </c>
      <c r="D25" s="191">
        <f t="shared" si="2"/>
        <v>51</v>
      </c>
      <c r="E25" s="190">
        <v>17</v>
      </c>
      <c r="F25" s="187">
        <f t="shared" si="3"/>
        <v>34</v>
      </c>
      <c r="G25" s="190">
        <v>20</v>
      </c>
      <c r="H25" s="68"/>
      <c r="I25" s="145">
        <v>34</v>
      </c>
      <c r="J25" s="146">
        <v>0</v>
      </c>
      <c r="K25" s="147"/>
      <c r="L25" s="68"/>
      <c r="M25" s="145"/>
      <c r="N25" s="146"/>
      <c r="O25" s="145"/>
      <c r="P25" s="146"/>
    </row>
    <row r="26" spans="1:21" s="318" customFormat="1" ht="39.75" customHeight="1" x14ac:dyDescent="0.2">
      <c r="A26" s="321"/>
      <c r="B26" s="320" t="s">
        <v>195</v>
      </c>
      <c r="C26" s="319"/>
      <c r="D26" s="190"/>
      <c r="E26" s="190"/>
      <c r="F26" s="187"/>
      <c r="G26" s="190"/>
      <c r="H26" s="197"/>
      <c r="I26" s="150"/>
      <c r="J26" s="74"/>
      <c r="K26" s="147"/>
      <c r="L26" s="68"/>
      <c r="M26" s="145"/>
      <c r="N26" s="146"/>
      <c r="O26" s="145"/>
      <c r="P26" s="146"/>
    </row>
    <row r="27" spans="1:21" s="613" customFormat="1" ht="39.75" customHeight="1" x14ac:dyDescent="0.2">
      <c r="A27" s="622" t="s">
        <v>371</v>
      </c>
      <c r="B27" s="363" t="s">
        <v>188</v>
      </c>
      <c r="C27" s="624" t="s">
        <v>117</v>
      </c>
      <c r="D27" s="189">
        <f t="shared" ref="D27" si="4">SUM(E27,F27)</f>
        <v>42</v>
      </c>
      <c r="E27" s="189">
        <v>14</v>
      </c>
      <c r="F27" s="189">
        <v>28</v>
      </c>
      <c r="G27" s="189">
        <v>25</v>
      </c>
      <c r="H27" s="625"/>
      <c r="I27" s="391">
        <v>28</v>
      </c>
      <c r="J27" s="155">
        <v>0</v>
      </c>
      <c r="K27" s="154"/>
      <c r="L27" s="625"/>
      <c r="M27" s="391"/>
      <c r="N27" s="626"/>
      <c r="O27" s="391"/>
      <c r="P27" s="626"/>
    </row>
    <row r="28" spans="1:21" s="600" customFormat="1" ht="39.75" customHeight="1" thickBot="1" x14ac:dyDescent="0.25">
      <c r="B28" s="618" t="s">
        <v>386</v>
      </c>
      <c r="C28" s="619" t="s">
        <v>117</v>
      </c>
      <c r="D28" s="620">
        <v>39</v>
      </c>
      <c r="E28" s="620">
        <v>39</v>
      </c>
      <c r="F28" s="620"/>
      <c r="G28" s="620"/>
      <c r="H28" s="390"/>
      <c r="I28" s="316"/>
      <c r="J28" s="315"/>
      <c r="K28" s="344"/>
      <c r="L28" s="390"/>
      <c r="M28" s="316"/>
      <c r="N28" s="621"/>
      <c r="O28" s="316"/>
      <c r="P28" s="621"/>
    </row>
    <row r="29" spans="1:21" ht="35.25" customHeight="1" thickBot="1" x14ac:dyDescent="0.25">
      <c r="A29" s="366"/>
      <c r="B29" s="367" t="s">
        <v>205</v>
      </c>
      <c r="C29" s="368" t="s">
        <v>297</v>
      </c>
      <c r="D29" s="369">
        <f>SUM(D30,D35,D38)</f>
        <v>5014</v>
      </c>
      <c r="E29" s="369">
        <f>SUM(E30,E35,E38)</f>
        <v>1666</v>
      </c>
      <c r="F29" s="369">
        <f>SUM(F30,F35,F38)</f>
        <v>3348</v>
      </c>
      <c r="G29" s="369">
        <f>SUM(G30,G35,G38)</f>
        <v>2324</v>
      </c>
      <c r="H29" s="370">
        <v>20</v>
      </c>
      <c r="I29" s="194"/>
      <c r="J29" s="371"/>
      <c r="K29" s="194">
        <f>SUM(K30,K35,K38)</f>
        <v>493</v>
      </c>
      <c r="L29" s="194">
        <f t="shared" ref="L29:P29" si="5">SUM(L30,L35,L38)</f>
        <v>756</v>
      </c>
      <c r="M29" s="194">
        <f t="shared" si="5"/>
        <v>504</v>
      </c>
      <c r="N29" s="194">
        <f t="shared" si="5"/>
        <v>612</v>
      </c>
      <c r="O29" s="194">
        <f t="shared" si="5"/>
        <v>468</v>
      </c>
      <c r="P29" s="194">
        <f t="shared" si="5"/>
        <v>396</v>
      </c>
      <c r="R29" s="708"/>
      <c r="S29" s="708"/>
      <c r="T29" s="708"/>
      <c r="U29" s="708"/>
    </row>
    <row r="30" spans="1:21" ht="42.75" customHeight="1" thickBot="1" x14ac:dyDescent="0.25">
      <c r="A30" s="63" t="s">
        <v>56</v>
      </c>
      <c r="B30" s="184" t="s">
        <v>57</v>
      </c>
      <c r="C30" s="337" t="s">
        <v>223</v>
      </c>
      <c r="D30" s="193">
        <f>SUM(D31:D34)</f>
        <v>738</v>
      </c>
      <c r="E30" s="193">
        <f>SUM(E31:E34)</f>
        <v>246</v>
      </c>
      <c r="F30" s="193">
        <f>SUM(F31:F34)</f>
        <v>492</v>
      </c>
      <c r="G30" s="247">
        <f>SUM(G31:G34)</f>
        <v>267</v>
      </c>
      <c r="H30" s="338"/>
      <c r="I30" s="322"/>
      <c r="J30" s="338"/>
      <c r="K30" s="322">
        <f t="shared" ref="K30:P30" si="6">SUM(K31:K34)</f>
        <v>68</v>
      </c>
      <c r="L30" s="322">
        <f t="shared" si="6"/>
        <v>132</v>
      </c>
      <c r="M30" s="322">
        <f t="shared" si="6"/>
        <v>90</v>
      </c>
      <c r="N30" s="322">
        <f t="shared" si="6"/>
        <v>98</v>
      </c>
      <c r="O30" s="322">
        <f t="shared" si="6"/>
        <v>60</v>
      </c>
      <c r="P30" s="322">
        <f t="shared" si="6"/>
        <v>44</v>
      </c>
    </row>
    <row r="31" spans="1:21" ht="36" customHeight="1" x14ac:dyDescent="0.2">
      <c r="A31" s="214" t="s">
        <v>75</v>
      </c>
      <c r="B31" s="246" t="s">
        <v>58</v>
      </c>
      <c r="C31" s="248" t="s">
        <v>298</v>
      </c>
      <c r="D31" s="249">
        <f t="shared" ref="D31:D35" si="7">SUM(E31:F31)</f>
        <v>72</v>
      </c>
      <c r="E31" s="249">
        <f t="shared" ref="E31:E37" si="8">ROUND(F31*0.5,0)</f>
        <v>24</v>
      </c>
      <c r="F31" s="249">
        <f t="shared" ref="F31:F34" si="9">SUM(K31:P31)</f>
        <v>48</v>
      </c>
      <c r="G31" s="157">
        <f t="shared" ref="G31:G46" si="10">ROUND(F31*0.6,0)</f>
        <v>29</v>
      </c>
      <c r="H31" s="158"/>
      <c r="I31" s="159"/>
      <c r="J31" s="158"/>
      <c r="K31" s="159"/>
      <c r="L31" s="72"/>
      <c r="M31" s="157">
        <v>30</v>
      </c>
      <c r="N31" s="158">
        <v>18</v>
      </c>
      <c r="O31" s="159"/>
      <c r="P31" s="217"/>
      <c r="R31" s="218"/>
    </row>
    <row r="32" spans="1:21" ht="35.25" customHeight="1" x14ac:dyDescent="0.2">
      <c r="A32" s="209" t="s">
        <v>84</v>
      </c>
      <c r="B32" s="235" t="s">
        <v>53</v>
      </c>
      <c r="C32" s="250" t="s">
        <v>182</v>
      </c>
      <c r="D32" s="190">
        <f t="shared" si="7"/>
        <v>72</v>
      </c>
      <c r="E32" s="190">
        <v>24</v>
      </c>
      <c r="F32" s="190">
        <f t="shared" si="9"/>
        <v>48</v>
      </c>
      <c r="G32" s="190" t="s">
        <v>196</v>
      </c>
      <c r="H32" s="74"/>
      <c r="I32" s="156"/>
      <c r="J32" s="197"/>
      <c r="K32" s="150">
        <v>0</v>
      </c>
      <c r="L32" s="74">
        <v>48</v>
      </c>
      <c r="M32" s="156"/>
      <c r="N32" s="197"/>
      <c r="O32" s="150"/>
      <c r="P32" s="74"/>
      <c r="Q32" s="102"/>
      <c r="R32" s="218"/>
    </row>
    <row r="33" spans="1:18" ht="35.25" customHeight="1" x14ac:dyDescent="0.2">
      <c r="A33" s="209" t="s">
        <v>85</v>
      </c>
      <c r="B33" s="235" t="s">
        <v>59</v>
      </c>
      <c r="C33" s="250" t="s">
        <v>254</v>
      </c>
      <c r="D33" s="190">
        <f t="shared" si="7"/>
        <v>297</v>
      </c>
      <c r="E33" s="190">
        <f t="shared" si="8"/>
        <v>99</v>
      </c>
      <c r="F33" s="190">
        <f t="shared" si="9"/>
        <v>198</v>
      </c>
      <c r="G33" s="190">
        <f t="shared" si="10"/>
        <v>119</v>
      </c>
      <c r="H33" s="74"/>
      <c r="I33" s="147"/>
      <c r="J33" s="74"/>
      <c r="K33" s="147">
        <v>34</v>
      </c>
      <c r="L33" s="74">
        <v>42</v>
      </c>
      <c r="M33" s="147">
        <v>30</v>
      </c>
      <c r="N33" s="74">
        <v>40</v>
      </c>
      <c r="O33" s="147">
        <v>30</v>
      </c>
      <c r="P33" s="146">
        <v>22</v>
      </c>
      <c r="R33" s="218"/>
    </row>
    <row r="34" spans="1:18" ht="35.25" customHeight="1" thickBot="1" x14ac:dyDescent="0.25">
      <c r="A34" s="210" t="s">
        <v>86</v>
      </c>
      <c r="B34" s="236" t="s">
        <v>54</v>
      </c>
      <c r="C34" s="250" t="s">
        <v>183</v>
      </c>
      <c r="D34" s="187">
        <f t="shared" si="7"/>
        <v>297</v>
      </c>
      <c r="E34" s="189">
        <v>99</v>
      </c>
      <c r="F34" s="187">
        <f t="shared" si="9"/>
        <v>198</v>
      </c>
      <c r="G34" s="190">
        <f t="shared" si="10"/>
        <v>119</v>
      </c>
      <c r="H34" s="221"/>
      <c r="I34" s="151"/>
      <c r="J34" s="152"/>
      <c r="K34" s="151">
        <v>34</v>
      </c>
      <c r="L34" s="73">
        <v>42</v>
      </c>
      <c r="M34" s="153">
        <v>30</v>
      </c>
      <c r="N34" s="68">
        <v>40</v>
      </c>
      <c r="O34" s="151">
        <v>30</v>
      </c>
      <c r="P34" s="146">
        <v>22</v>
      </c>
      <c r="R34" s="218"/>
    </row>
    <row r="35" spans="1:18" ht="40.5" customHeight="1" thickBot="1" x14ac:dyDescent="0.25">
      <c r="A35" s="63" t="s">
        <v>60</v>
      </c>
      <c r="B35" s="62" t="s">
        <v>61</v>
      </c>
      <c r="C35" s="109" t="s">
        <v>222</v>
      </c>
      <c r="D35" s="80">
        <f t="shared" si="7"/>
        <v>165</v>
      </c>
      <c r="E35" s="57">
        <f>ROUND(F35*0.5,0)</f>
        <v>55</v>
      </c>
      <c r="F35" s="124">
        <f>SUM(F36:F37)</f>
        <v>110</v>
      </c>
      <c r="G35" s="80">
        <f>SUM(G36:G37)</f>
        <v>66</v>
      </c>
      <c r="H35" s="60"/>
      <c r="I35" s="144"/>
      <c r="J35" s="143"/>
      <c r="K35" s="149">
        <f>SUM(K36:K37)</f>
        <v>68</v>
      </c>
      <c r="L35" s="142">
        <v>42</v>
      </c>
      <c r="M35" s="144"/>
      <c r="N35" s="141"/>
      <c r="O35" s="149"/>
      <c r="P35" s="142"/>
      <c r="R35" s="218"/>
    </row>
    <row r="36" spans="1:18" ht="44.25" customHeight="1" x14ac:dyDescent="0.2">
      <c r="A36" s="208" t="s">
        <v>76</v>
      </c>
      <c r="B36" s="52" t="s">
        <v>239</v>
      </c>
      <c r="C36" s="103" t="s">
        <v>150</v>
      </c>
      <c r="D36" s="67">
        <f>SUM(E36:F36)</f>
        <v>51</v>
      </c>
      <c r="E36" s="65">
        <f t="shared" si="8"/>
        <v>17</v>
      </c>
      <c r="F36" s="53">
        <f>SUM(K36:P36)</f>
        <v>34</v>
      </c>
      <c r="G36" s="54">
        <f t="shared" si="10"/>
        <v>20</v>
      </c>
      <c r="H36" s="59"/>
      <c r="I36" s="145"/>
      <c r="J36" s="68"/>
      <c r="K36" s="145">
        <v>34</v>
      </c>
      <c r="L36" s="146"/>
      <c r="M36" s="147"/>
      <c r="N36" s="68"/>
      <c r="O36" s="145"/>
      <c r="P36" s="146"/>
      <c r="R36" s="218"/>
    </row>
    <row r="37" spans="1:18" ht="45" customHeight="1" thickBot="1" x14ac:dyDescent="0.25">
      <c r="A37" s="208" t="s">
        <v>83</v>
      </c>
      <c r="B37" s="339" t="s">
        <v>145</v>
      </c>
      <c r="C37" s="340" t="s">
        <v>113</v>
      </c>
      <c r="D37" s="341">
        <f>SUM(E37:F37)</f>
        <v>114</v>
      </c>
      <c r="E37" s="341">
        <f t="shared" si="8"/>
        <v>38</v>
      </c>
      <c r="F37" s="341">
        <f>SUM(K37:P37)</f>
        <v>76</v>
      </c>
      <c r="G37" s="342">
        <f t="shared" si="10"/>
        <v>46</v>
      </c>
      <c r="H37" s="343" t="s">
        <v>196</v>
      </c>
      <c r="I37" s="316"/>
      <c r="J37" s="314"/>
      <c r="K37" s="316">
        <v>34</v>
      </c>
      <c r="L37" s="315">
        <v>42</v>
      </c>
      <c r="M37" s="344"/>
      <c r="N37" s="314"/>
      <c r="O37" s="316"/>
      <c r="P37" s="315"/>
      <c r="R37" s="218"/>
    </row>
    <row r="38" spans="1:18" ht="35.25" customHeight="1" thickBot="1" x14ac:dyDescent="0.25">
      <c r="A38" s="63" t="s">
        <v>62</v>
      </c>
      <c r="B38" s="225" t="s">
        <v>63</v>
      </c>
      <c r="C38" s="211" t="s">
        <v>299</v>
      </c>
      <c r="D38" s="69">
        <f t="shared" ref="D38:D39" si="11">SUM(E38:F38)</f>
        <v>4111</v>
      </c>
      <c r="E38" s="226">
        <f>SUM(E39,E53)</f>
        <v>1365</v>
      </c>
      <c r="F38" s="227">
        <f>SUM(F39,F53)</f>
        <v>2746</v>
      </c>
      <c r="G38" s="69">
        <f>SUM(G39,G53)</f>
        <v>1991</v>
      </c>
      <c r="H38" s="228">
        <v>20</v>
      </c>
      <c r="I38" s="229">
        <v>23</v>
      </c>
      <c r="J38" s="230">
        <v>96</v>
      </c>
      <c r="K38" s="229">
        <f>SUM(K39,K53)</f>
        <v>357</v>
      </c>
      <c r="L38" s="231">
        <f>SUM(L53,L39)</f>
        <v>582</v>
      </c>
      <c r="M38" s="229">
        <f>SUM(M53,M39)</f>
        <v>414</v>
      </c>
      <c r="N38" s="232">
        <f>SUM(N53,N39)</f>
        <v>514</v>
      </c>
      <c r="O38" s="229">
        <f>SUM(O53,O39)</f>
        <v>408</v>
      </c>
      <c r="P38" s="231">
        <f>SUM(P53,P39)</f>
        <v>352</v>
      </c>
      <c r="R38" s="218"/>
    </row>
    <row r="39" spans="1:18" ht="41.25" customHeight="1" thickBot="1" x14ac:dyDescent="0.25">
      <c r="A39" s="63" t="s">
        <v>64</v>
      </c>
      <c r="B39" s="62" t="s">
        <v>65</v>
      </c>
      <c r="C39" s="206" t="s">
        <v>300</v>
      </c>
      <c r="D39" s="80">
        <f t="shared" si="11"/>
        <v>1510</v>
      </c>
      <c r="E39" s="57">
        <f>SUM(E40:E52)</f>
        <v>498</v>
      </c>
      <c r="F39" s="57">
        <f>SUM(F40:F52)</f>
        <v>1012</v>
      </c>
      <c r="G39" s="80">
        <f>SUM(G40:G52)</f>
        <v>611</v>
      </c>
      <c r="H39" s="75"/>
      <c r="I39" s="144">
        <v>23</v>
      </c>
      <c r="J39" s="142">
        <v>96</v>
      </c>
      <c r="K39" s="149">
        <f>SUM(K40:K49)</f>
        <v>187</v>
      </c>
      <c r="L39" s="142">
        <f>SUM(L40:L52)</f>
        <v>210</v>
      </c>
      <c r="M39" s="144">
        <f>SUM(M40:M52)</f>
        <v>90</v>
      </c>
      <c r="N39" s="601">
        <f>SUM(N40:N52)</f>
        <v>160</v>
      </c>
      <c r="O39" s="144">
        <f>SUM(O40:O52)</f>
        <v>114</v>
      </c>
      <c r="P39" s="601">
        <f>SUM(P40:P52)</f>
        <v>132</v>
      </c>
      <c r="R39" s="218"/>
    </row>
    <row r="40" spans="1:18" ht="35.25" customHeight="1" x14ac:dyDescent="0.2">
      <c r="A40" s="208" t="s">
        <v>77</v>
      </c>
      <c r="B40" s="52" t="s">
        <v>146</v>
      </c>
      <c r="C40" s="103" t="s">
        <v>301</v>
      </c>
      <c r="D40" s="53">
        <f t="shared" ref="D40:D49" si="12">SUM(E40:F40)</f>
        <v>171</v>
      </c>
      <c r="E40" s="64">
        <f t="shared" ref="E40:E51" si="13">ROUND(F40*0.5,0)</f>
        <v>57</v>
      </c>
      <c r="F40" s="53">
        <f t="shared" ref="F40:F49" si="14">SUM(K40:P40)</f>
        <v>114</v>
      </c>
      <c r="G40" s="54">
        <v>58</v>
      </c>
      <c r="H40" s="68"/>
      <c r="I40" s="159"/>
      <c r="J40" s="72"/>
      <c r="K40" s="147">
        <v>51</v>
      </c>
      <c r="L40" s="72">
        <v>63</v>
      </c>
      <c r="M40" s="147"/>
      <c r="N40" s="158"/>
      <c r="O40" s="159"/>
      <c r="P40" s="72"/>
      <c r="R40" s="218"/>
    </row>
    <row r="41" spans="1:18" ht="35.25" customHeight="1" x14ac:dyDescent="0.2">
      <c r="A41" s="208" t="s">
        <v>79</v>
      </c>
      <c r="B41" s="185" t="s">
        <v>147</v>
      </c>
      <c r="C41" s="103" t="s">
        <v>301</v>
      </c>
      <c r="D41" s="64">
        <f t="shared" si="12"/>
        <v>171</v>
      </c>
      <c r="E41" s="64">
        <f t="shared" si="13"/>
        <v>57</v>
      </c>
      <c r="F41" s="53">
        <f t="shared" si="14"/>
        <v>114</v>
      </c>
      <c r="G41" s="54">
        <v>54</v>
      </c>
      <c r="H41" s="68"/>
      <c r="I41" s="145"/>
      <c r="J41" s="146"/>
      <c r="K41" s="147">
        <v>51</v>
      </c>
      <c r="L41" s="146">
        <v>63</v>
      </c>
      <c r="M41" s="147"/>
      <c r="N41" s="68"/>
      <c r="O41" s="145"/>
      <c r="P41" s="146"/>
      <c r="R41" s="218"/>
    </row>
    <row r="42" spans="1:18" ht="39" customHeight="1" x14ac:dyDescent="0.2">
      <c r="A42" s="208" t="s">
        <v>80</v>
      </c>
      <c r="B42" s="185" t="s">
        <v>130</v>
      </c>
      <c r="C42" s="103" t="s">
        <v>129</v>
      </c>
      <c r="D42" s="64">
        <f t="shared" si="12"/>
        <v>72</v>
      </c>
      <c r="E42" s="64">
        <v>17</v>
      </c>
      <c r="F42" s="53">
        <f t="shared" si="14"/>
        <v>55</v>
      </c>
      <c r="G42" s="54">
        <f t="shared" si="10"/>
        <v>33</v>
      </c>
      <c r="H42" s="68" t="s">
        <v>189</v>
      </c>
      <c r="I42" s="145"/>
      <c r="J42" s="146"/>
      <c r="K42" s="147">
        <v>34</v>
      </c>
      <c r="L42" s="146">
        <v>21</v>
      </c>
      <c r="M42" s="147"/>
      <c r="N42" s="68"/>
      <c r="O42" s="145"/>
      <c r="P42" s="146"/>
      <c r="R42" s="218"/>
    </row>
    <row r="43" spans="1:18" ht="45" customHeight="1" x14ac:dyDescent="0.2">
      <c r="A43" s="208" t="s">
        <v>81</v>
      </c>
      <c r="B43" s="235" t="s">
        <v>370</v>
      </c>
      <c r="C43" s="103" t="s">
        <v>227</v>
      </c>
      <c r="D43" s="64">
        <f t="shared" si="12"/>
        <v>50</v>
      </c>
      <c r="E43" s="64">
        <f t="shared" si="13"/>
        <v>17</v>
      </c>
      <c r="F43" s="53">
        <f t="shared" si="14"/>
        <v>33</v>
      </c>
      <c r="G43" s="54">
        <f t="shared" si="10"/>
        <v>20</v>
      </c>
      <c r="H43" s="68"/>
      <c r="I43" s="145"/>
      <c r="J43" s="146"/>
      <c r="K43" s="147"/>
      <c r="L43" s="146"/>
      <c r="M43" s="147"/>
      <c r="N43" s="68"/>
      <c r="O43" s="145"/>
      <c r="P43" s="146">
        <v>33</v>
      </c>
      <c r="R43" s="218"/>
    </row>
    <row r="44" spans="1:18" ht="35.25" customHeight="1" x14ac:dyDescent="0.2">
      <c r="A44" s="208" t="s">
        <v>82</v>
      </c>
      <c r="B44" s="307" t="s">
        <v>152</v>
      </c>
      <c r="C44" s="103" t="s">
        <v>302</v>
      </c>
      <c r="D44" s="64">
        <f t="shared" si="12"/>
        <v>291</v>
      </c>
      <c r="E44" s="64">
        <v>97</v>
      </c>
      <c r="F44" s="53">
        <f>SUM(K44:P44)</f>
        <v>194</v>
      </c>
      <c r="G44" s="54">
        <f t="shared" si="10"/>
        <v>116</v>
      </c>
      <c r="H44" s="68"/>
      <c r="I44" s="145"/>
      <c r="J44" s="146"/>
      <c r="K44" s="147">
        <v>34</v>
      </c>
      <c r="L44" s="146">
        <v>42</v>
      </c>
      <c r="M44" s="147">
        <v>15</v>
      </c>
      <c r="N44" s="68">
        <v>40</v>
      </c>
      <c r="O44" s="145">
        <v>30</v>
      </c>
      <c r="P44" s="146">
        <v>33</v>
      </c>
      <c r="R44" s="218"/>
    </row>
    <row r="45" spans="1:18" ht="35.25" customHeight="1" x14ac:dyDescent="0.2">
      <c r="A45" s="208" t="s">
        <v>94</v>
      </c>
      <c r="B45" s="235" t="s">
        <v>153</v>
      </c>
      <c r="C45" s="103" t="s">
        <v>200</v>
      </c>
      <c r="D45" s="64">
        <f t="shared" si="12"/>
        <v>311</v>
      </c>
      <c r="E45" s="64">
        <f t="shared" si="13"/>
        <v>104</v>
      </c>
      <c r="F45" s="53">
        <f t="shared" si="14"/>
        <v>207</v>
      </c>
      <c r="G45" s="54">
        <v>171</v>
      </c>
      <c r="H45" s="197"/>
      <c r="I45" s="150"/>
      <c r="J45" s="74"/>
      <c r="K45" s="156">
        <v>17</v>
      </c>
      <c r="L45" s="74">
        <v>21</v>
      </c>
      <c r="M45" s="156">
        <v>15</v>
      </c>
      <c r="N45" s="197">
        <v>40</v>
      </c>
      <c r="O45" s="150">
        <v>48</v>
      </c>
      <c r="P45" s="74">
        <v>66</v>
      </c>
      <c r="R45" s="218"/>
    </row>
    <row r="46" spans="1:18" ht="34.9" customHeight="1" x14ac:dyDescent="0.2">
      <c r="A46" s="208" t="s">
        <v>95</v>
      </c>
      <c r="B46" s="235" t="s">
        <v>66</v>
      </c>
      <c r="C46" s="103" t="s">
        <v>298</v>
      </c>
      <c r="D46" s="64">
        <f t="shared" si="12"/>
        <v>102</v>
      </c>
      <c r="E46" s="64">
        <f t="shared" si="13"/>
        <v>34</v>
      </c>
      <c r="F46" s="53">
        <f t="shared" si="14"/>
        <v>68</v>
      </c>
      <c r="G46" s="54">
        <f t="shared" si="10"/>
        <v>41</v>
      </c>
      <c r="H46" s="312"/>
      <c r="I46" s="150"/>
      <c r="J46" s="74"/>
      <c r="K46" s="156"/>
      <c r="L46" s="74"/>
      <c r="M46" s="156">
        <v>28</v>
      </c>
      <c r="N46" s="197">
        <v>40</v>
      </c>
      <c r="O46" s="150"/>
      <c r="P46" s="74"/>
      <c r="R46" s="218"/>
    </row>
    <row r="47" spans="1:18" ht="35.25" customHeight="1" x14ac:dyDescent="0.2">
      <c r="A47" s="208"/>
      <c r="B47" s="71" t="s">
        <v>128</v>
      </c>
      <c r="C47" s="103"/>
      <c r="D47" s="64"/>
      <c r="E47" s="64"/>
      <c r="F47" s="53"/>
      <c r="G47" s="54"/>
      <c r="H47" s="312"/>
      <c r="I47" s="150"/>
      <c r="J47" s="74"/>
      <c r="K47" s="156"/>
      <c r="L47" s="74"/>
      <c r="M47" s="156"/>
      <c r="N47" s="197"/>
      <c r="O47" s="150"/>
      <c r="P47" s="74"/>
      <c r="R47" s="218"/>
    </row>
    <row r="48" spans="1:18" s="224" customFormat="1" ht="35.25" customHeight="1" x14ac:dyDescent="0.2">
      <c r="A48" s="208" t="s">
        <v>96</v>
      </c>
      <c r="B48" s="70" t="s">
        <v>193</v>
      </c>
      <c r="C48" s="103" t="s">
        <v>303</v>
      </c>
      <c r="D48" s="64">
        <f t="shared" si="12"/>
        <v>60</v>
      </c>
      <c r="E48" s="64">
        <f t="shared" si="13"/>
        <v>20</v>
      </c>
      <c r="F48" s="53">
        <f t="shared" si="14"/>
        <v>40</v>
      </c>
      <c r="G48" s="54">
        <v>20</v>
      </c>
      <c r="H48" s="606"/>
      <c r="I48" s="391"/>
      <c r="J48" s="155"/>
      <c r="K48" s="154"/>
      <c r="L48" s="155"/>
      <c r="M48" s="154"/>
      <c r="N48" s="309">
        <v>40</v>
      </c>
      <c r="O48" s="391"/>
      <c r="P48" s="155"/>
      <c r="R48" s="218"/>
    </row>
    <row r="49" spans="1:18" ht="42.75" customHeight="1" x14ac:dyDescent="0.2">
      <c r="A49" s="209" t="s">
        <v>97</v>
      </c>
      <c r="B49" s="235" t="s">
        <v>154</v>
      </c>
      <c r="C49" s="196" t="s">
        <v>201</v>
      </c>
      <c r="D49" s="64">
        <f t="shared" si="12"/>
        <v>48</v>
      </c>
      <c r="E49" s="64">
        <f t="shared" si="13"/>
        <v>16</v>
      </c>
      <c r="F49" s="64">
        <f t="shared" si="14"/>
        <v>32</v>
      </c>
      <c r="G49" s="65">
        <v>20</v>
      </c>
      <c r="H49" s="312"/>
      <c r="I49" s="391"/>
      <c r="J49" s="155"/>
      <c r="K49" s="156"/>
      <c r="L49" s="74"/>
      <c r="M49" s="156">
        <v>32</v>
      </c>
      <c r="N49" s="197"/>
      <c r="O49" s="150"/>
      <c r="P49" s="74"/>
      <c r="R49" s="218"/>
    </row>
    <row r="50" spans="1:18" s="600" customFormat="1" ht="42.75" customHeight="1" x14ac:dyDescent="0.2">
      <c r="A50" s="263" t="s">
        <v>371</v>
      </c>
      <c r="B50" s="363" t="s">
        <v>188</v>
      </c>
      <c r="C50" s="364" t="s">
        <v>380</v>
      </c>
      <c r="D50" s="299">
        <f t="shared" ref="D50:D52" si="15">SUM(E50:F50)</f>
        <v>112</v>
      </c>
      <c r="E50" s="299">
        <v>37</v>
      </c>
      <c r="F50" s="187">
        <f t="shared" ref="F50" si="16">SUM(I50,J50)</f>
        <v>75</v>
      </c>
      <c r="G50" s="189">
        <v>33</v>
      </c>
      <c r="H50" s="365"/>
      <c r="I50" s="392">
        <v>23</v>
      </c>
      <c r="J50" s="66">
        <v>52</v>
      </c>
      <c r="K50" s="156"/>
      <c r="L50" s="74"/>
      <c r="M50" s="156"/>
      <c r="N50" s="602"/>
      <c r="O50" s="313"/>
      <c r="P50" s="74"/>
      <c r="R50" s="218"/>
    </row>
    <row r="51" spans="1:18" s="600" customFormat="1" ht="42.75" customHeight="1" x14ac:dyDescent="0.2">
      <c r="A51" s="209" t="s">
        <v>108</v>
      </c>
      <c r="B51" s="70" t="s">
        <v>185</v>
      </c>
      <c r="C51" s="196" t="s">
        <v>125</v>
      </c>
      <c r="D51" s="299">
        <f t="shared" si="15"/>
        <v>66</v>
      </c>
      <c r="E51" s="64">
        <f t="shared" si="13"/>
        <v>22</v>
      </c>
      <c r="F51" s="64">
        <f>SUM(I51:P51)</f>
        <v>44</v>
      </c>
      <c r="G51" s="64">
        <v>25</v>
      </c>
      <c r="H51" s="312"/>
      <c r="I51" s="609"/>
      <c r="J51" s="146">
        <v>44</v>
      </c>
      <c r="K51" s="605"/>
      <c r="L51" s="604"/>
      <c r="M51" s="605"/>
      <c r="N51" s="603"/>
      <c r="O51" s="608"/>
      <c r="P51" s="73"/>
      <c r="R51" s="218"/>
    </row>
    <row r="52" spans="1:18" s="304" customFormat="1" ht="35.25" customHeight="1" thickBot="1" x14ac:dyDescent="0.25">
      <c r="A52" s="210" t="s">
        <v>109</v>
      </c>
      <c r="B52" s="220" t="s">
        <v>184</v>
      </c>
      <c r="C52" s="103" t="s">
        <v>303</v>
      </c>
      <c r="D52" s="299">
        <f t="shared" si="15"/>
        <v>56</v>
      </c>
      <c r="E52" s="305">
        <v>20</v>
      </c>
      <c r="F52" s="305">
        <v>36</v>
      </c>
      <c r="G52" s="305">
        <v>20</v>
      </c>
      <c r="H52" s="306"/>
      <c r="I52" s="599"/>
      <c r="J52" s="387"/>
      <c r="K52" s="607"/>
      <c r="L52" s="315"/>
      <c r="M52" s="316"/>
      <c r="N52" s="390"/>
      <c r="O52" s="598">
        <v>36</v>
      </c>
      <c r="P52" s="315"/>
      <c r="R52" s="218"/>
    </row>
    <row r="53" spans="1:18" ht="35.25" customHeight="1" thickBot="1" x14ac:dyDescent="0.25">
      <c r="A53" s="63" t="s">
        <v>67</v>
      </c>
      <c r="B53" s="62" t="s">
        <v>68</v>
      </c>
      <c r="C53" s="114" t="s">
        <v>292</v>
      </c>
      <c r="D53" s="80">
        <f>SUM(D54+D58+D62+D72+D80)</f>
        <v>2600</v>
      </c>
      <c r="E53" s="80">
        <f>SUM(E54+E58+E62+E72+E80)</f>
        <v>867</v>
      </c>
      <c r="F53" s="80">
        <f>SUM(F54,F58,F62,F72,F80)</f>
        <v>1734</v>
      </c>
      <c r="G53" s="80">
        <f>SUM(G54+G58+G62+G72+G80)</f>
        <v>1380</v>
      </c>
      <c r="H53" s="61">
        <v>20</v>
      </c>
      <c r="I53" s="144"/>
      <c r="J53" s="142"/>
      <c r="K53" s="144">
        <f t="shared" ref="K53:P53" si="17">SUM(K54,K58,K62,K72,K80,)</f>
        <v>170</v>
      </c>
      <c r="L53" s="601">
        <f t="shared" si="17"/>
        <v>372</v>
      </c>
      <c r="M53" s="141">
        <f t="shared" si="17"/>
        <v>324</v>
      </c>
      <c r="N53" s="232">
        <f t="shared" si="17"/>
        <v>354</v>
      </c>
      <c r="O53" s="389">
        <f t="shared" si="17"/>
        <v>294</v>
      </c>
      <c r="P53" s="389">
        <f t="shared" si="17"/>
        <v>220</v>
      </c>
      <c r="R53" s="218"/>
    </row>
    <row r="54" spans="1:18" ht="69.75" customHeight="1" thickBot="1" x14ac:dyDescent="0.25">
      <c r="A54" s="63" t="s">
        <v>78</v>
      </c>
      <c r="B54" s="56" t="s">
        <v>215</v>
      </c>
      <c r="C54" s="104" t="s">
        <v>226</v>
      </c>
      <c r="D54" s="80">
        <f>SUM(D55:D55)</f>
        <v>210</v>
      </c>
      <c r="E54" s="80">
        <f>SUM(E55:E55)</f>
        <v>70</v>
      </c>
      <c r="F54" s="80">
        <f>SUM(F55:F55)</f>
        <v>140</v>
      </c>
      <c r="G54" s="80">
        <f>SUM(G55:G55)</f>
        <v>51</v>
      </c>
      <c r="H54" s="75"/>
      <c r="I54" s="144"/>
      <c r="J54" s="143"/>
      <c r="K54" s="322">
        <f t="shared" ref="K54:P54" si="18">SUM(K55:K55)</f>
        <v>17</v>
      </c>
      <c r="L54" s="336">
        <f t="shared" si="18"/>
        <v>63</v>
      </c>
      <c r="M54" s="322">
        <f t="shared" si="18"/>
        <v>60</v>
      </c>
      <c r="N54" s="610">
        <f t="shared" si="18"/>
        <v>0</v>
      </c>
      <c r="O54" s="394">
        <f t="shared" si="18"/>
        <v>0</v>
      </c>
      <c r="P54" s="610">
        <f t="shared" si="18"/>
        <v>0</v>
      </c>
      <c r="R54" s="218"/>
    </row>
    <row r="55" spans="1:18" ht="71.25" customHeight="1" x14ac:dyDescent="0.2">
      <c r="A55" s="214" t="s">
        <v>69</v>
      </c>
      <c r="B55" s="360" t="s">
        <v>216</v>
      </c>
      <c r="C55" s="361" t="s">
        <v>117</v>
      </c>
      <c r="D55" s="329">
        <f>SUM(E55:F55)</f>
        <v>210</v>
      </c>
      <c r="E55" s="329">
        <f t="shared" ref="E55:E59" si="19">ROUND(F55*0.5,0)</f>
        <v>70</v>
      </c>
      <c r="F55" s="329">
        <f>SUM(I55:P55)</f>
        <v>140</v>
      </c>
      <c r="G55" s="330">
        <v>51</v>
      </c>
      <c r="H55" s="331"/>
      <c r="I55" s="332"/>
      <c r="J55" s="331"/>
      <c r="K55" s="332">
        <v>17</v>
      </c>
      <c r="L55" s="333">
        <v>63</v>
      </c>
      <c r="M55" s="159">
        <v>60</v>
      </c>
      <c r="N55" s="72"/>
      <c r="O55" s="157"/>
      <c r="P55" s="72"/>
      <c r="R55" s="218"/>
    </row>
    <row r="56" spans="1:18" ht="29.25" customHeight="1" x14ac:dyDescent="0.2">
      <c r="A56" s="212" t="s">
        <v>98</v>
      </c>
      <c r="B56" s="97" t="s">
        <v>155</v>
      </c>
      <c r="C56" s="106" t="s">
        <v>201</v>
      </c>
      <c r="D56" s="325"/>
      <c r="E56" s="325"/>
      <c r="F56" s="98"/>
      <c r="G56" s="95"/>
      <c r="H56" s="326"/>
      <c r="I56" s="170"/>
      <c r="J56" s="171"/>
      <c r="K56" s="222"/>
      <c r="L56" s="327"/>
      <c r="M56" s="328">
        <v>36</v>
      </c>
      <c r="N56" s="173"/>
      <c r="O56" s="170"/>
      <c r="P56" s="174"/>
      <c r="R56" s="218"/>
    </row>
    <row r="57" spans="1:18" ht="67.5" customHeight="1" thickBot="1" x14ac:dyDescent="0.25">
      <c r="A57" s="213" t="s">
        <v>220</v>
      </c>
      <c r="B57" s="93" t="s">
        <v>210</v>
      </c>
      <c r="C57" s="107" t="s">
        <v>151</v>
      </c>
      <c r="D57" s="91"/>
      <c r="E57" s="91"/>
      <c r="F57" s="88"/>
      <c r="G57" s="91"/>
      <c r="H57" s="92"/>
      <c r="I57" s="175"/>
      <c r="J57" s="172"/>
      <c r="K57" s="175"/>
      <c r="L57" s="172"/>
      <c r="M57" s="175"/>
      <c r="N57" s="172">
        <v>108</v>
      </c>
      <c r="O57" s="175"/>
      <c r="P57" s="172"/>
      <c r="R57" s="218"/>
    </row>
    <row r="58" spans="1:18" ht="55.5" customHeight="1" thickBot="1" x14ac:dyDescent="0.25">
      <c r="A58" s="166" t="s">
        <v>70</v>
      </c>
      <c r="B58" s="167" t="s">
        <v>156</v>
      </c>
      <c r="C58" s="258" t="s">
        <v>293</v>
      </c>
      <c r="D58" s="80">
        <f>SUM(D59:D59)</f>
        <v>105</v>
      </c>
      <c r="E58" s="80">
        <f>SUM(E59:E59)</f>
        <v>35</v>
      </c>
      <c r="F58" s="80">
        <f>SUM(F59:F59)</f>
        <v>70</v>
      </c>
      <c r="G58" s="80">
        <f>SUM(G59:G59)</f>
        <v>44</v>
      </c>
      <c r="H58" s="58"/>
      <c r="I58" s="144"/>
      <c r="J58" s="142"/>
      <c r="K58" s="144">
        <f t="shared" ref="K58:P58" si="20">SUM(K59:K59)</f>
        <v>0</v>
      </c>
      <c r="L58" s="144">
        <f t="shared" si="20"/>
        <v>0</v>
      </c>
      <c r="M58" s="144">
        <f t="shared" si="20"/>
        <v>30</v>
      </c>
      <c r="N58" s="144">
        <f t="shared" si="20"/>
        <v>40</v>
      </c>
      <c r="O58" s="144">
        <f t="shared" si="20"/>
        <v>0</v>
      </c>
      <c r="P58" s="144">
        <f t="shared" si="20"/>
        <v>0</v>
      </c>
      <c r="R58" s="218"/>
    </row>
    <row r="59" spans="1:18" ht="65.25" customHeight="1" x14ac:dyDescent="0.2">
      <c r="A59" s="257" t="s">
        <v>71</v>
      </c>
      <c r="B59" s="478" t="s">
        <v>217</v>
      </c>
      <c r="C59" s="264" t="s">
        <v>117</v>
      </c>
      <c r="D59" s="262">
        <f t="shared" ref="D59:D83" si="21">SUM(E59:F59)</f>
        <v>105</v>
      </c>
      <c r="E59" s="259">
        <f t="shared" si="19"/>
        <v>35</v>
      </c>
      <c r="F59" s="259">
        <f>SUM(K59:P59)</f>
        <v>70</v>
      </c>
      <c r="G59" s="259">
        <v>44</v>
      </c>
      <c r="H59" s="479"/>
      <c r="I59" s="481"/>
      <c r="J59" s="256"/>
      <c r="K59" s="479"/>
      <c r="L59" s="260"/>
      <c r="M59" s="261">
        <v>30</v>
      </c>
      <c r="N59" s="256">
        <v>40</v>
      </c>
      <c r="O59" s="261"/>
      <c r="P59" s="256"/>
      <c r="R59" s="218"/>
    </row>
    <row r="60" spans="1:18" s="471" customFormat="1" ht="48" customHeight="1" x14ac:dyDescent="0.2">
      <c r="A60" s="475" t="s">
        <v>284</v>
      </c>
      <c r="B60" s="475" t="s">
        <v>99</v>
      </c>
      <c r="C60" s="476" t="s">
        <v>151</v>
      </c>
      <c r="D60" s="477"/>
      <c r="E60" s="477"/>
      <c r="F60" s="477"/>
      <c r="G60" s="477"/>
      <c r="H60" s="251"/>
      <c r="I60" s="252"/>
      <c r="J60" s="172"/>
      <c r="K60" s="175"/>
      <c r="L60" s="251"/>
      <c r="M60" s="252"/>
      <c r="N60" s="172">
        <v>36</v>
      </c>
      <c r="O60" s="252"/>
      <c r="P60" s="172"/>
      <c r="R60" s="218"/>
    </row>
    <row r="61" spans="1:18" ht="48" customHeight="1" thickBot="1" x14ac:dyDescent="0.25">
      <c r="A61" s="474" t="s">
        <v>219</v>
      </c>
      <c r="B61" s="97" t="s">
        <v>218</v>
      </c>
      <c r="C61" s="243" t="s">
        <v>194</v>
      </c>
      <c r="D61" s="98"/>
      <c r="E61" s="98"/>
      <c r="F61" s="98"/>
      <c r="G61" s="98"/>
      <c r="H61" s="480"/>
      <c r="I61" s="482"/>
      <c r="J61" s="483"/>
      <c r="K61" s="170"/>
      <c r="L61" s="171"/>
      <c r="M61" s="482"/>
      <c r="N61" s="483"/>
      <c r="O61" s="482">
        <v>72</v>
      </c>
      <c r="P61" s="483"/>
      <c r="R61" s="218"/>
    </row>
    <row r="62" spans="1:18" ht="68.25" customHeight="1" thickBot="1" x14ac:dyDescent="0.25">
      <c r="A62" s="166" t="s">
        <v>74</v>
      </c>
      <c r="B62" s="62" t="s">
        <v>157</v>
      </c>
      <c r="C62" s="163" t="s">
        <v>225</v>
      </c>
      <c r="D62" s="254">
        <f>SUM(D63:D69)</f>
        <v>2008</v>
      </c>
      <c r="E62" s="254">
        <f>SUM(E63:E69)</f>
        <v>668</v>
      </c>
      <c r="F62" s="254">
        <f>SUM(F63:F69)</f>
        <v>1341</v>
      </c>
      <c r="G62" s="254">
        <f>SUM(G63:G69)</f>
        <v>1240</v>
      </c>
      <c r="H62" s="75" t="s">
        <v>368</v>
      </c>
      <c r="I62" s="141"/>
      <c r="J62" s="143"/>
      <c r="K62" s="144">
        <f t="shared" ref="K62:P62" si="22">SUM(K63:K69)</f>
        <v>153</v>
      </c>
      <c r="L62" s="144">
        <f t="shared" si="22"/>
        <v>267</v>
      </c>
      <c r="M62" s="144">
        <f t="shared" si="22"/>
        <v>219</v>
      </c>
      <c r="N62" s="144">
        <f t="shared" si="22"/>
        <v>254</v>
      </c>
      <c r="O62" s="144">
        <f t="shared" si="22"/>
        <v>228</v>
      </c>
      <c r="P62" s="144">
        <f t="shared" si="22"/>
        <v>220</v>
      </c>
      <c r="R62" s="218"/>
    </row>
    <row r="63" spans="1:18" ht="47.25" customHeight="1" x14ac:dyDescent="0.2">
      <c r="A63" s="277" t="s">
        <v>255</v>
      </c>
      <c r="B63" s="278" t="s">
        <v>158</v>
      </c>
      <c r="C63" s="279" t="s">
        <v>306</v>
      </c>
      <c r="D63" s="280">
        <f t="shared" si="21"/>
        <v>627</v>
      </c>
      <c r="E63" s="280">
        <f>ROUND(F63*0.5,0)</f>
        <v>209</v>
      </c>
      <c r="F63" s="280">
        <f>SUM(K63:P63)</f>
        <v>418</v>
      </c>
      <c r="G63" s="280">
        <v>435</v>
      </c>
      <c r="H63" s="281"/>
      <c r="I63" s="282"/>
      <c r="J63" s="283"/>
      <c r="K63" s="284">
        <v>51</v>
      </c>
      <c r="L63" s="281">
        <v>63</v>
      </c>
      <c r="M63" s="284">
        <v>60</v>
      </c>
      <c r="N63" s="281">
        <v>66</v>
      </c>
      <c r="O63" s="284">
        <v>90</v>
      </c>
      <c r="P63" s="281">
        <v>88</v>
      </c>
      <c r="R63" s="218"/>
    </row>
    <row r="64" spans="1:18" ht="50.25" customHeight="1" x14ac:dyDescent="0.2">
      <c r="A64" s="285" t="s">
        <v>256</v>
      </c>
      <c r="B64" s="286" t="s">
        <v>159</v>
      </c>
      <c r="C64" s="287" t="s">
        <v>304</v>
      </c>
      <c r="D64" s="288">
        <f t="shared" si="21"/>
        <v>657</v>
      </c>
      <c r="E64" s="288">
        <v>218</v>
      </c>
      <c r="F64" s="288">
        <f t="shared" ref="F64:F69" si="23">SUM(K64:P64)</f>
        <v>439</v>
      </c>
      <c r="G64" s="289">
        <v>440</v>
      </c>
      <c r="H64" s="290"/>
      <c r="I64" s="289"/>
      <c r="J64" s="290"/>
      <c r="K64" s="289">
        <v>68</v>
      </c>
      <c r="L64" s="290">
        <v>84</v>
      </c>
      <c r="M64" s="289">
        <v>45</v>
      </c>
      <c r="N64" s="290">
        <v>64</v>
      </c>
      <c r="O64" s="289">
        <v>90</v>
      </c>
      <c r="P64" s="290">
        <v>88</v>
      </c>
      <c r="R64" s="218"/>
    </row>
    <row r="65" spans="1:21" s="224" customFormat="1" ht="46.5" customHeight="1" x14ac:dyDescent="0.2">
      <c r="A65" s="285" t="s">
        <v>131</v>
      </c>
      <c r="B65" s="286" t="s">
        <v>160</v>
      </c>
      <c r="C65" s="287" t="s">
        <v>305</v>
      </c>
      <c r="D65" s="288">
        <f t="shared" si="21"/>
        <v>127</v>
      </c>
      <c r="E65" s="288">
        <v>42</v>
      </c>
      <c r="F65" s="288">
        <f t="shared" si="23"/>
        <v>85</v>
      </c>
      <c r="G65" s="289">
        <v>70</v>
      </c>
      <c r="H65" s="290"/>
      <c r="I65" s="289"/>
      <c r="J65" s="290"/>
      <c r="K65" s="289"/>
      <c r="L65" s="290">
        <v>21</v>
      </c>
      <c r="M65" s="289">
        <v>24</v>
      </c>
      <c r="N65" s="290">
        <v>40</v>
      </c>
      <c r="O65" s="289"/>
      <c r="P65" s="290"/>
      <c r="R65" s="218"/>
      <c r="U65" s="224" t="s">
        <v>189</v>
      </c>
    </row>
    <row r="66" spans="1:21" s="224" customFormat="1" ht="57.75" customHeight="1" x14ac:dyDescent="0.2">
      <c r="A66" s="285" t="s">
        <v>133</v>
      </c>
      <c r="B66" s="286" t="s">
        <v>161</v>
      </c>
      <c r="C66" s="287" t="s">
        <v>211</v>
      </c>
      <c r="D66" s="288">
        <f t="shared" si="21"/>
        <v>387</v>
      </c>
      <c r="E66" s="288">
        <f>ROUND(F66*0.5,0)</f>
        <v>129</v>
      </c>
      <c r="F66" s="288">
        <f t="shared" si="23"/>
        <v>258</v>
      </c>
      <c r="G66" s="289">
        <v>200</v>
      </c>
      <c r="H66" s="290"/>
      <c r="I66" s="289"/>
      <c r="J66" s="290"/>
      <c r="K66" s="289">
        <v>34</v>
      </c>
      <c r="L66" s="290">
        <v>78</v>
      </c>
      <c r="M66" s="289">
        <v>30</v>
      </c>
      <c r="N66" s="290">
        <v>24</v>
      </c>
      <c r="O66" s="289">
        <v>48</v>
      </c>
      <c r="P66" s="290">
        <v>44</v>
      </c>
      <c r="R66" s="218"/>
    </row>
    <row r="67" spans="1:21" s="324" customFormat="1" ht="39" customHeight="1" x14ac:dyDescent="0.2">
      <c r="A67" s="285" t="s">
        <v>134</v>
      </c>
      <c r="B67" s="286" t="s">
        <v>162</v>
      </c>
      <c r="C67" s="287" t="s">
        <v>132</v>
      </c>
      <c r="D67" s="291">
        <f>SUM(E67:F67)</f>
        <v>157</v>
      </c>
      <c r="E67" s="291">
        <v>52</v>
      </c>
      <c r="F67" s="288">
        <f t="shared" si="23"/>
        <v>105</v>
      </c>
      <c r="G67" s="289">
        <v>68</v>
      </c>
      <c r="H67" s="290"/>
      <c r="I67" s="289"/>
      <c r="J67" s="290"/>
      <c r="K67" s="289"/>
      <c r="L67" s="290"/>
      <c r="M67" s="289">
        <v>45</v>
      </c>
      <c r="N67" s="290">
        <v>60</v>
      </c>
      <c r="O67" s="289"/>
      <c r="P67" s="290"/>
      <c r="R67" s="218"/>
    </row>
    <row r="68" spans="1:21" s="324" customFormat="1" ht="43.5" customHeight="1" x14ac:dyDescent="0.2">
      <c r="A68" s="285"/>
      <c r="B68" s="71" t="s">
        <v>128</v>
      </c>
      <c r="C68" s="287"/>
      <c r="D68" s="291"/>
      <c r="E68" s="291"/>
      <c r="F68" s="291">
        <f t="shared" si="23"/>
        <v>0</v>
      </c>
      <c r="G68" s="289"/>
      <c r="H68" s="290"/>
      <c r="I68" s="289"/>
      <c r="J68" s="290"/>
      <c r="K68" s="289"/>
      <c r="L68" s="290"/>
      <c r="M68" s="289"/>
      <c r="N68" s="290"/>
      <c r="O68" s="289"/>
      <c r="P68" s="290"/>
      <c r="R68" s="218"/>
    </row>
    <row r="69" spans="1:21" s="224" customFormat="1" ht="36" customHeight="1" x14ac:dyDescent="0.2">
      <c r="A69" s="285" t="s">
        <v>228</v>
      </c>
      <c r="B69" s="286" t="s">
        <v>207</v>
      </c>
      <c r="C69" s="293" t="s">
        <v>307</v>
      </c>
      <c r="D69" s="291">
        <v>53</v>
      </c>
      <c r="E69" s="291">
        <v>18</v>
      </c>
      <c r="F69" s="291">
        <f t="shared" si="23"/>
        <v>36</v>
      </c>
      <c r="G69" s="289">
        <v>27</v>
      </c>
      <c r="H69" s="290"/>
      <c r="I69" s="289"/>
      <c r="J69" s="290"/>
      <c r="K69" s="289"/>
      <c r="L69" s="290">
        <v>21</v>
      </c>
      <c r="M69" s="289">
        <v>15</v>
      </c>
      <c r="N69" s="290"/>
      <c r="O69" s="289"/>
      <c r="P69" s="290"/>
      <c r="R69" s="218"/>
    </row>
    <row r="70" spans="1:21" ht="34.5" customHeight="1" x14ac:dyDescent="0.2">
      <c r="A70" s="213" t="s">
        <v>135</v>
      </c>
      <c r="B70" s="93" t="s">
        <v>163</v>
      </c>
      <c r="C70" s="242" t="s">
        <v>202</v>
      </c>
      <c r="D70" s="88"/>
      <c r="E70" s="105"/>
      <c r="F70" s="88"/>
      <c r="G70" s="88"/>
      <c r="H70" s="94"/>
      <c r="I70" s="175"/>
      <c r="J70" s="172"/>
      <c r="K70" s="175"/>
      <c r="L70" s="172">
        <v>36</v>
      </c>
      <c r="M70" s="175"/>
      <c r="N70" s="172"/>
      <c r="O70" s="175">
        <v>36</v>
      </c>
      <c r="P70" s="172"/>
      <c r="R70" s="218"/>
    </row>
    <row r="71" spans="1:21" s="224" customFormat="1" ht="57" customHeight="1" thickBot="1" x14ac:dyDescent="0.25">
      <c r="A71" s="213" t="s">
        <v>285</v>
      </c>
      <c r="B71" s="93" t="s">
        <v>286</v>
      </c>
      <c r="C71" s="242" t="s">
        <v>179</v>
      </c>
      <c r="D71" s="89"/>
      <c r="E71" s="233"/>
      <c r="F71" s="89"/>
      <c r="G71" s="89"/>
      <c r="H71" s="105"/>
      <c r="I71" s="252"/>
      <c r="J71" s="251"/>
      <c r="K71" s="252"/>
      <c r="L71" s="177"/>
      <c r="M71" s="176"/>
      <c r="N71" s="177"/>
      <c r="O71" s="176"/>
      <c r="P71" s="172">
        <v>36</v>
      </c>
      <c r="R71" s="218"/>
    </row>
    <row r="72" spans="1:21" ht="88.5" customHeight="1" thickBot="1" x14ac:dyDescent="0.25">
      <c r="A72" s="354" t="s">
        <v>72</v>
      </c>
      <c r="B72" s="348" t="s">
        <v>165</v>
      </c>
      <c r="C72" s="349" t="s">
        <v>224</v>
      </c>
      <c r="D72" s="350">
        <f>SUM(D73:D75)</f>
        <v>177</v>
      </c>
      <c r="E72" s="350">
        <f>SUM(E73:E75)</f>
        <v>60</v>
      </c>
      <c r="F72" s="350">
        <f>SUM(F73:F75)</f>
        <v>117</v>
      </c>
      <c r="G72" s="350">
        <f>SUM(G73:G75)</f>
        <v>20</v>
      </c>
      <c r="H72" s="355"/>
      <c r="I72" s="356"/>
      <c r="J72" s="357"/>
      <c r="K72" s="358">
        <f t="shared" ref="K72:P72" si="24">SUM(K73:K75)</f>
        <v>0</v>
      </c>
      <c r="L72" s="358">
        <f t="shared" si="24"/>
        <v>42</v>
      </c>
      <c r="M72" s="358">
        <f>SUM(M73:M75)</f>
        <v>15</v>
      </c>
      <c r="N72" s="358">
        <f t="shared" si="24"/>
        <v>60</v>
      </c>
      <c r="O72" s="358">
        <f t="shared" si="24"/>
        <v>0</v>
      </c>
      <c r="P72" s="358">
        <f t="shared" si="24"/>
        <v>0</v>
      </c>
      <c r="R72" s="218"/>
    </row>
    <row r="73" spans="1:21" ht="90" customHeight="1" x14ac:dyDescent="0.2">
      <c r="A73" s="286" t="s">
        <v>73</v>
      </c>
      <c r="B73" s="286" t="s">
        <v>166</v>
      </c>
      <c r="C73" s="287" t="s">
        <v>192</v>
      </c>
      <c r="D73" s="291">
        <f t="shared" si="21"/>
        <v>87</v>
      </c>
      <c r="E73" s="291">
        <v>30</v>
      </c>
      <c r="F73" s="291">
        <f t="shared" ref="F73:F83" si="25">SUM(K73:P73)</f>
        <v>57</v>
      </c>
      <c r="G73" s="291">
        <v>12</v>
      </c>
      <c r="H73" s="352"/>
      <c r="I73" s="353"/>
      <c r="J73" s="352"/>
      <c r="K73" s="353"/>
      <c r="L73" s="352">
        <v>42</v>
      </c>
      <c r="M73" s="353">
        <v>15</v>
      </c>
      <c r="N73" s="352"/>
      <c r="O73" s="353"/>
      <c r="P73" s="352"/>
      <c r="R73" s="218"/>
    </row>
    <row r="74" spans="1:21" s="276" customFormat="1" ht="39.75" customHeight="1" x14ac:dyDescent="0.2">
      <c r="A74" s="296"/>
      <c r="B74" s="297" t="s">
        <v>128</v>
      </c>
      <c r="C74" s="293"/>
      <c r="D74" s="288"/>
      <c r="E74" s="288"/>
      <c r="F74" s="288"/>
      <c r="G74" s="288"/>
      <c r="H74" s="294"/>
      <c r="I74" s="295"/>
      <c r="J74" s="294"/>
      <c r="K74" s="295"/>
      <c r="L74" s="294"/>
      <c r="M74" s="295"/>
      <c r="N74" s="294"/>
      <c r="O74" s="295"/>
      <c r="P74" s="294"/>
      <c r="R74" s="218"/>
    </row>
    <row r="75" spans="1:21" s="224" customFormat="1" ht="72.75" customHeight="1" x14ac:dyDescent="0.2">
      <c r="A75" s="298" t="s">
        <v>214</v>
      </c>
      <c r="B75" s="292" t="s">
        <v>167</v>
      </c>
      <c r="C75" s="293" t="s">
        <v>192</v>
      </c>
      <c r="D75" s="288">
        <f>SUM(E75:F75)</f>
        <v>90</v>
      </c>
      <c r="E75" s="288">
        <f>ROUND(F75*0.5,0)</f>
        <v>30</v>
      </c>
      <c r="F75" s="288">
        <f>SUM(K75:P75)</f>
        <v>60</v>
      </c>
      <c r="G75" s="288">
        <v>8</v>
      </c>
      <c r="H75" s="294"/>
      <c r="I75" s="295"/>
      <c r="J75" s="294"/>
      <c r="K75" s="295"/>
      <c r="L75" s="294"/>
      <c r="M75" s="295"/>
      <c r="N75" s="294">
        <v>60</v>
      </c>
      <c r="O75" s="295"/>
      <c r="P75" s="294"/>
      <c r="R75" s="218"/>
    </row>
    <row r="76" spans="1:21" ht="41.25" customHeight="1" x14ac:dyDescent="0.2">
      <c r="A76" s="215" t="s">
        <v>137</v>
      </c>
      <c r="B76" s="93" t="s">
        <v>168</v>
      </c>
      <c r="C76" s="234" t="s">
        <v>164</v>
      </c>
      <c r="D76" s="241"/>
      <c r="E76" s="241"/>
      <c r="F76" s="241"/>
      <c r="G76" s="241"/>
      <c r="H76" s="94"/>
      <c r="I76" s="175"/>
      <c r="J76" s="172"/>
      <c r="K76" s="175"/>
      <c r="L76" s="172"/>
      <c r="M76" s="175"/>
      <c r="N76" s="172">
        <v>36</v>
      </c>
      <c r="O76" s="175"/>
      <c r="P76" s="172"/>
      <c r="R76" s="218"/>
    </row>
    <row r="77" spans="1:21" s="359" customFormat="1" ht="41.25" customHeight="1" x14ac:dyDescent="0.2">
      <c r="A77" s="89" t="s">
        <v>212</v>
      </c>
      <c r="B77" s="96" t="s">
        <v>208</v>
      </c>
      <c r="C77" s="266"/>
      <c r="D77" s="267"/>
      <c r="E77" s="267"/>
      <c r="F77" s="267"/>
      <c r="G77" s="267"/>
      <c r="H77" s="90"/>
      <c r="I77" s="176"/>
      <c r="J77" s="177"/>
      <c r="K77" s="176"/>
      <c r="L77" s="177"/>
      <c r="M77" s="176">
        <v>6</v>
      </c>
      <c r="N77" s="177"/>
      <c r="O77" s="176"/>
      <c r="P77" s="177"/>
      <c r="R77" s="218"/>
    </row>
    <row r="78" spans="1:21" ht="38.25" customHeight="1" x14ac:dyDescent="0.2">
      <c r="A78" s="89" t="s">
        <v>212</v>
      </c>
      <c r="B78" s="96" t="s">
        <v>208</v>
      </c>
      <c r="C78" s="266" t="s">
        <v>136</v>
      </c>
      <c r="D78" s="267"/>
      <c r="E78" s="267"/>
      <c r="F78" s="267"/>
      <c r="G78" s="267"/>
      <c r="H78" s="90"/>
      <c r="I78" s="176"/>
      <c r="J78" s="177"/>
      <c r="K78" s="176"/>
      <c r="L78" s="177"/>
      <c r="M78" s="176">
        <v>30</v>
      </c>
      <c r="N78" s="177"/>
      <c r="O78" s="176"/>
      <c r="P78" s="177"/>
      <c r="R78" s="218"/>
    </row>
    <row r="79" spans="1:21" s="265" customFormat="1" ht="39.75" customHeight="1" thickBot="1" x14ac:dyDescent="0.25">
      <c r="A79" s="88" t="s">
        <v>213</v>
      </c>
      <c r="B79" s="93" t="s">
        <v>169</v>
      </c>
      <c r="C79" s="234" t="s">
        <v>178</v>
      </c>
      <c r="D79" s="241"/>
      <c r="E79" s="241"/>
      <c r="F79" s="241"/>
      <c r="G79" s="241"/>
      <c r="H79" s="94"/>
      <c r="I79" s="317"/>
      <c r="J79" s="177"/>
      <c r="K79" s="176"/>
      <c r="L79" s="177"/>
      <c r="M79" s="176"/>
      <c r="N79" s="177">
        <v>108</v>
      </c>
      <c r="O79" s="176"/>
      <c r="P79" s="177"/>
      <c r="R79" s="218"/>
    </row>
    <row r="80" spans="1:21" s="265" customFormat="1" ht="83.25" customHeight="1" thickBot="1" x14ac:dyDescent="0.25">
      <c r="A80" s="347" t="s">
        <v>170</v>
      </c>
      <c r="B80" s="348" t="s">
        <v>171</v>
      </c>
      <c r="C80" s="349" t="s">
        <v>209</v>
      </c>
      <c r="D80" s="350">
        <f>SUM(D81:D83)</f>
        <v>100</v>
      </c>
      <c r="E80" s="350">
        <f t="shared" ref="E80:G80" si="26">SUM(E81:E83)</f>
        <v>34</v>
      </c>
      <c r="F80" s="350">
        <f t="shared" si="26"/>
        <v>66</v>
      </c>
      <c r="G80" s="350">
        <f t="shared" si="26"/>
        <v>25</v>
      </c>
      <c r="H80" s="351"/>
      <c r="I80" s="334">
        <f>SUM(I81:I83)</f>
        <v>0</v>
      </c>
      <c r="J80" s="335">
        <f t="shared" ref="J80:P80" si="27">SUM(J81:J83)</f>
        <v>0</v>
      </c>
      <c r="K80" s="334">
        <f t="shared" si="27"/>
        <v>0</v>
      </c>
      <c r="L80" s="335">
        <f t="shared" si="27"/>
        <v>0</v>
      </c>
      <c r="M80" s="334">
        <f t="shared" si="27"/>
        <v>0</v>
      </c>
      <c r="N80" s="335">
        <f t="shared" si="27"/>
        <v>0</v>
      </c>
      <c r="O80" s="334">
        <f t="shared" si="27"/>
        <v>66</v>
      </c>
      <c r="P80" s="335">
        <f t="shared" si="27"/>
        <v>0</v>
      </c>
      <c r="R80" s="218"/>
    </row>
    <row r="81" spans="1:20" s="265" customFormat="1" ht="65.25" customHeight="1" x14ac:dyDescent="0.2">
      <c r="A81" s="345" t="s">
        <v>172</v>
      </c>
      <c r="B81" s="346" t="s">
        <v>173</v>
      </c>
      <c r="C81" s="287" t="s">
        <v>372</v>
      </c>
      <c r="D81" s="291">
        <f t="shared" si="21"/>
        <v>50</v>
      </c>
      <c r="E81" s="291">
        <f t="shared" ref="E81:E83" si="28">ROUND(F81*0.5,0)</f>
        <v>17</v>
      </c>
      <c r="F81" s="291">
        <f t="shared" si="25"/>
        <v>33</v>
      </c>
      <c r="G81" s="291">
        <v>5</v>
      </c>
      <c r="H81" s="245"/>
      <c r="I81" s="244"/>
      <c r="J81" s="245"/>
      <c r="K81" s="244"/>
      <c r="L81" s="245"/>
      <c r="M81" s="244"/>
      <c r="N81" s="245"/>
      <c r="O81" s="244">
        <v>33</v>
      </c>
      <c r="P81" s="245"/>
      <c r="R81" s="218"/>
    </row>
    <row r="82" spans="1:20" s="265" customFormat="1" ht="44.25" customHeight="1" x14ac:dyDescent="0.2">
      <c r="A82" s="303"/>
      <c r="B82" s="297" t="s">
        <v>128</v>
      </c>
      <c r="C82" s="293"/>
      <c r="D82" s="288"/>
      <c r="E82" s="288"/>
      <c r="F82" s="288"/>
      <c r="G82" s="288"/>
      <c r="H82" s="301"/>
      <c r="I82" s="302"/>
      <c r="J82" s="301"/>
      <c r="K82" s="302"/>
      <c r="L82" s="301"/>
      <c r="M82" s="302"/>
      <c r="N82" s="301"/>
      <c r="O82" s="302"/>
      <c r="P82" s="301"/>
      <c r="R82" s="218"/>
    </row>
    <row r="83" spans="1:20" s="265" customFormat="1" ht="51" customHeight="1" x14ac:dyDescent="0.2">
      <c r="A83" s="299" t="s">
        <v>174</v>
      </c>
      <c r="B83" s="300" t="s">
        <v>180</v>
      </c>
      <c r="C83" s="293" t="s">
        <v>373</v>
      </c>
      <c r="D83" s="288">
        <f t="shared" si="21"/>
        <v>50</v>
      </c>
      <c r="E83" s="288">
        <f t="shared" si="28"/>
        <v>17</v>
      </c>
      <c r="F83" s="288">
        <f t="shared" si="25"/>
        <v>33</v>
      </c>
      <c r="G83" s="288">
        <v>20</v>
      </c>
      <c r="H83" s="301"/>
      <c r="I83" s="302"/>
      <c r="J83" s="301"/>
      <c r="K83" s="302"/>
      <c r="L83" s="301"/>
      <c r="M83" s="302"/>
      <c r="N83" s="301"/>
      <c r="O83" s="302">
        <v>33</v>
      </c>
      <c r="P83" s="301"/>
      <c r="R83" s="218"/>
    </row>
    <row r="84" spans="1:20" s="471" customFormat="1" ht="51" customHeight="1" thickBot="1" x14ac:dyDescent="0.25">
      <c r="A84" s="268" t="s">
        <v>175</v>
      </c>
      <c r="B84" s="269" t="s">
        <v>177</v>
      </c>
      <c r="C84" s="242" t="s">
        <v>289</v>
      </c>
      <c r="D84" s="267"/>
      <c r="E84" s="267"/>
      <c r="F84" s="267"/>
      <c r="G84" s="267"/>
      <c r="H84" s="177"/>
      <c r="I84" s="176"/>
      <c r="J84" s="177"/>
      <c r="K84" s="176"/>
      <c r="L84" s="177"/>
      <c r="M84" s="176"/>
      <c r="N84" s="177"/>
      <c r="O84" s="176"/>
      <c r="P84" s="177">
        <v>36</v>
      </c>
      <c r="R84" s="218"/>
    </row>
    <row r="85" spans="1:20" ht="35.25" customHeight="1" x14ac:dyDescent="0.2">
      <c r="A85" s="270"/>
      <c r="B85" s="270" t="s">
        <v>204</v>
      </c>
      <c r="C85" s="271"/>
      <c r="D85" s="254">
        <v>1512</v>
      </c>
      <c r="E85" s="254">
        <v>504</v>
      </c>
      <c r="F85" s="254">
        <v>1008</v>
      </c>
      <c r="G85" s="254"/>
      <c r="H85" s="272"/>
      <c r="I85" s="273"/>
      <c r="J85" s="274"/>
      <c r="K85" s="273"/>
      <c r="L85" s="274"/>
      <c r="M85" s="273"/>
      <c r="N85" s="274"/>
      <c r="O85" s="273"/>
      <c r="P85" s="274"/>
      <c r="Q85" s="102"/>
    </row>
    <row r="86" spans="1:20" ht="42" customHeight="1" thickBot="1" x14ac:dyDescent="0.25">
      <c r="A86" s="237"/>
      <c r="B86" s="238" t="s">
        <v>203</v>
      </c>
      <c r="C86" s="239"/>
      <c r="D86" s="623">
        <v>5022</v>
      </c>
      <c r="E86" s="623">
        <v>1676</v>
      </c>
      <c r="F86" s="623">
        <v>3348</v>
      </c>
      <c r="G86" s="623">
        <v>2310</v>
      </c>
      <c r="H86" s="240"/>
      <c r="I86" s="110"/>
      <c r="J86" s="111"/>
      <c r="K86" s="110"/>
      <c r="L86" s="111"/>
      <c r="M86" s="110"/>
      <c r="N86" s="111"/>
      <c r="O86" s="244"/>
      <c r="P86" s="245"/>
    </row>
    <row r="87" spans="1:20" ht="39.75" customHeight="1" x14ac:dyDescent="0.2">
      <c r="A87" s="216" t="s">
        <v>115</v>
      </c>
      <c r="B87" s="71" t="s">
        <v>116</v>
      </c>
      <c r="C87" s="64"/>
      <c r="D87" s="64"/>
      <c r="E87" s="64"/>
      <c r="F87" s="64"/>
      <c r="G87" s="64"/>
      <c r="H87" s="66"/>
      <c r="I87" s="112"/>
      <c r="J87" s="113"/>
      <c r="K87" s="112"/>
      <c r="L87" s="113"/>
      <c r="M87" s="112"/>
      <c r="N87" s="113"/>
      <c r="O87" s="372"/>
      <c r="P87" s="373">
        <v>144</v>
      </c>
    </row>
    <row r="88" spans="1:20" ht="41.25" customHeight="1" thickBot="1" x14ac:dyDescent="0.25">
      <c r="A88" s="216" t="s">
        <v>34</v>
      </c>
      <c r="B88" s="71" t="s">
        <v>308</v>
      </c>
      <c r="C88" s="64"/>
      <c r="D88" s="64"/>
      <c r="E88" s="64"/>
      <c r="F88" s="64"/>
      <c r="G88" s="64"/>
      <c r="H88" s="66"/>
      <c r="I88" s="112"/>
      <c r="J88" s="113"/>
      <c r="K88" s="112"/>
      <c r="L88" s="253"/>
      <c r="M88" s="112"/>
      <c r="N88" s="253"/>
      <c r="O88" s="374"/>
      <c r="P88" s="375" t="s">
        <v>138</v>
      </c>
    </row>
    <row r="89" spans="1:20" ht="35.25" customHeight="1" x14ac:dyDescent="0.2">
      <c r="A89" s="732" t="s">
        <v>221</v>
      </c>
      <c r="B89" s="733"/>
      <c r="C89" s="733"/>
      <c r="D89" s="733"/>
      <c r="E89" s="734"/>
      <c r="F89" s="719" t="s">
        <v>26</v>
      </c>
      <c r="G89" s="722" t="s">
        <v>32</v>
      </c>
      <c r="H89" s="723"/>
      <c r="I89" s="711">
        <v>14</v>
      </c>
      <c r="J89" s="738">
        <v>12</v>
      </c>
      <c r="K89" s="711">
        <v>15</v>
      </c>
      <c r="L89" s="738">
        <v>16</v>
      </c>
      <c r="M89" s="711">
        <v>16</v>
      </c>
      <c r="N89" s="738">
        <v>14</v>
      </c>
      <c r="O89" s="747">
        <v>11</v>
      </c>
      <c r="P89" s="740">
        <v>8</v>
      </c>
    </row>
    <row r="90" spans="1:20" ht="12" customHeight="1" thickBot="1" x14ac:dyDescent="0.25">
      <c r="A90" s="735"/>
      <c r="B90" s="736"/>
      <c r="C90" s="736"/>
      <c r="D90" s="736"/>
      <c r="E90" s="737"/>
      <c r="F90" s="720"/>
      <c r="G90" s="724"/>
      <c r="H90" s="725"/>
      <c r="I90" s="712"/>
      <c r="J90" s="739"/>
      <c r="K90" s="712"/>
      <c r="L90" s="739"/>
      <c r="M90" s="712"/>
      <c r="N90" s="739"/>
      <c r="O90" s="712"/>
      <c r="P90" s="739"/>
    </row>
    <row r="91" spans="1:20" ht="41.25" customHeight="1" thickBot="1" x14ac:dyDescent="0.25">
      <c r="A91" s="729" t="s">
        <v>308</v>
      </c>
      <c r="B91" s="730"/>
      <c r="C91" s="730"/>
      <c r="D91" s="730"/>
      <c r="E91" s="731"/>
      <c r="F91" s="720"/>
      <c r="G91" s="709" t="s">
        <v>29</v>
      </c>
      <c r="H91" s="710"/>
      <c r="I91" s="55"/>
      <c r="J91" s="100"/>
      <c r="K91" s="223"/>
      <c r="L91" s="219">
        <v>36</v>
      </c>
      <c r="M91" s="99">
        <v>36</v>
      </c>
      <c r="N91" s="87">
        <v>72</v>
      </c>
      <c r="O91" s="55">
        <v>36</v>
      </c>
      <c r="P91" s="100">
        <v>36</v>
      </c>
    </row>
    <row r="92" spans="1:20" ht="35.25" customHeight="1" thickBot="1" x14ac:dyDescent="0.25">
      <c r="A92" s="729" t="s">
        <v>181</v>
      </c>
      <c r="B92" s="730"/>
      <c r="C92" s="730"/>
      <c r="D92" s="730"/>
      <c r="E92" s="731"/>
      <c r="F92" s="720"/>
      <c r="G92" s="722" t="s">
        <v>112</v>
      </c>
      <c r="H92" s="723"/>
      <c r="I92" s="711"/>
      <c r="J92" s="738"/>
      <c r="K92" s="711"/>
      <c r="L92" s="738"/>
      <c r="M92" s="711">
        <v>36</v>
      </c>
      <c r="N92" s="738">
        <v>216</v>
      </c>
      <c r="O92" s="711">
        <v>72</v>
      </c>
      <c r="P92" s="738">
        <v>36</v>
      </c>
      <c r="T92" s="102"/>
    </row>
    <row r="93" spans="1:20" ht="22.5" customHeight="1" thickBot="1" x14ac:dyDescent="0.25">
      <c r="A93" s="729" t="s">
        <v>287</v>
      </c>
      <c r="B93" s="730"/>
      <c r="C93" s="730"/>
      <c r="D93" s="730"/>
      <c r="E93" s="731"/>
      <c r="F93" s="720"/>
      <c r="G93" s="724"/>
      <c r="H93" s="725"/>
      <c r="I93" s="712"/>
      <c r="J93" s="739"/>
      <c r="K93" s="712"/>
      <c r="L93" s="739"/>
      <c r="M93" s="712"/>
      <c r="N93" s="739"/>
      <c r="O93" s="712"/>
      <c r="P93" s="739"/>
    </row>
    <row r="94" spans="1:20" ht="43.5" customHeight="1" thickBot="1" x14ac:dyDescent="0.25">
      <c r="A94" s="732" t="s">
        <v>288</v>
      </c>
      <c r="B94" s="733"/>
      <c r="C94" s="733"/>
      <c r="D94" s="733"/>
      <c r="E94" s="734"/>
      <c r="F94" s="720"/>
      <c r="G94" s="709" t="s">
        <v>111</v>
      </c>
      <c r="H94" s="710"/>
      <c r="I94" s="55"/>
      <c r="J94" s="101"/>
      <c r="K94" s="55"/>
      <c r="L94" s="101"/>
      <c r="M94" s="55"/>
      <c r="N94" s="101"/>
      <c r="O94" s="55"/>
      <c r="P94" s="101">
        <v>144</v>
      </c>
    </row>
    <row r="95" spans="1:20" ht="35.25" customHeight="1" thickBot="1" x14ac:dyDescent="0.25">
      <c r="A95" s="726" t="s">
        <v>381</v>
      </c>
      <c r="B95" s="727"/>
      <c r="C95" s="727"/>
      <c r="D95" s="727"/>
      <c r="E95" s="728"/>
      <c r="F95" s="720"/>
      <c r="G95" s="709" t="s">
        <v>30</v>
      </c>
      <c r="H95" s="710"/>
      <c r="I95" s="99">
        <v>0</v>
      </c>
      <c r="J95" s="377">
        <v>4</v>
      </c>
      <c r="K95" s="99">
        <v>0</v>
      </c>
      <c r="L95" s="87">
        <v>2</v>
      </c>
      <c r="M95" s="99">
        <v>2</v>
      </c>
      <c r="N95" s="87">
        <v>3</v>
      </c>
      <c r="O95" s="99">
        <v>2</v>
      </c>
      <c r="P95" s="484">
        <v>3</v>
      </c>
    </row>
    <row r="96" spans="1:20" ht="49.5" customHeight="1" thickBot="1" x14ac:dyDescent="0.25">
      <c r="A96" s="713"/>
      <c r="B96" s="714"/>
      <c r="C96" s="714"/>
      <c r="D96" s="714"/>
      <c r="E96" s="715"/>
      <c r="F96" s="720"/>
      <c r="G96" s="709" t="s">
        <v>31</v>
      </c>
      <c r="H96" s="710"/>
      <c r="I96" s="99">
        <v>2</v>
      </c>
      <c r="J96" s="377">
        <v>7</v>
      </c>
      <c r="K96" s="99">
        <v>5</v>
      </c>
      <c r="L96" s="377">
        <v>5</v>
      </c>
      <c r="M96" s="99">
        <v>4</v>
      </c>
      <c r="N96" s="377">
        <v>5</v>
      </c>
      <c r="O96" s="99">
        <v>4</v>
      </c>
      <c r="P96" s="377">
        <v>5</v>
      </c>
    </row>
    <row r="97" spans="1:16" ht="42.75" customHeight="1" thickBot="1" x14ac:dyDescent="0.25">
      <c r="A97" s="716"/>
      <c r="B97" s="717"/>
      <c r="C97" s="717"/>
      <c r="D97" s="717"/>
      <c r="E97" s="718"/>
      <c r="F97" s="721"/>
      <c r="G97" s="709" t="s">
        <v>110</v>
      </c>
      <c r="H97" s="710"/>
      <c r="I97" s="99">
        <v>1</v>
      </c>
      <c r="J97" s="377">
        <v>2</v>
      </c>
      <c r="K97" s="99">
        <v>1</v>
      </c>
      <c r="L97" s="377">
        <v>1</v>
      </c>
      <c r="M97" s="99">
        <v>1</v>
      </c>
      <c r="N97" s="377">
        <v>2</v>
      </c>
      <c r="O97" s="99">
        <v>1</v>
      </c>
      <c r="P97" s="377">
        <v>1</v>
      </c>
    </row>
    <row r="98" spans="1:16" ht="27.75" customHeight="1" x14ac:dyDescent="0.2">
      <c r="A98" s="195"/>
    </row>
    <row r="99" spans="1:16" ht="46.5" customHeight="1" x14ac:dyDescent="0.2"/>
    <row r="100" spans="1:16" ht="46.5" customHeight="1" x14ac:dyDescent="0.2"/>
  </sheetData>
  <mergeCells count="47">
    <mergeCell ref="I2:P2"/>
    <mergeCell ref="I3:J3"/>
    <mergeCell ref="A1:P1"/>
    <mergeCell ref="A2:A4"/>
    <mergeCell ref="B2:B4"/>
    <mergeCell ref="C2:C4"/>
    <mergeCell ref="D2:H2"/>
    <mergeCell ref="D3:D4"/>
    <mergeCell ref="E3:E4"/>
    <mergeCell ref="F3:H3"/>
    <mergeCell ref="K3:L3"/>
    <mergeCell ref="M3:N3"/>
    <mergeCell ref="O3:P3"/>
    <mergeCell ref="P89:P90"/>
    <mergeCell ref="D6:H6"/>
    <mergeCell ref="D7:H7"/>
    <mergeCell ref="N89:N90"/>
    <mergeCell ref="O89:O90"/>
    <mergeCell ref="G89:H90"/>
    <mergeCell ref="I89:I90"/>
    <mergeCell ref="J89:J90"/>
    <mergeCell ref="K89:K90"/>
    <mergeCell ref="L89:L90"/>
    <mergeCell ref="G91:H91"/>
    <mergeCell ref="N92:N93"/>
    <mergeCell ref="L92:L93"/>
    <mergeCell ref="M92:M93"/>
    <mergeCell ref="O92:O93"/>
    <mergeCell ref="I92:I93"/>
    <mergeCell ref="J92:J93"/>
    <mergeCell ref="K92:K93"/>
    <mergeCell ref="R29:U29"/>
    <mergeCell ref="G94:H94"/>
    <mergeCell ref="M89:M90"/>
    <mergeCell ref="A96:E97"/>
    <mergeCell ref="G96:H96"/>
    <mergeCell ref="G97:H97"/>
    <mergeCell ref="F89:F97"/>
    <mergeCell ref="G95:H95"/>
    <mergeCell ref="G92:H93"/>
    <mergeCell ref="A95:E95"/>
    <mergeCell ref="A92:E92"/>
    <mergeCell ref="A94:E94"/>
    <mergeCell ref="A93:E93"/>
    <mergeCell ref="A91:E91"/>
    <mergeCell ref="A89:E90"/>
    <mergeCell ref="P92:P93"/>
  </mergeCells>
  <phoneticPr fontId="4" type="noConversion"/>
  <printOptions horizontalCentered="1" verticalCentered="1"/>
  <pageMargins left="0.15748031496062992" right="0.19685039370078741" top="0" bottom="0.35433070866141736" header="0" footer="0"/>
  <pageSetup paperSize="9" scale="6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6"/>
  <sheetViews>
    <sheetView zoomScale="62" zoomScaleNormal="62" workbookViewId="0">
      <selection sqref="A1:BB1"/>
    </sheetView>
  </sheetViews>
  <sheetFormatPr defaultRowHeight="12.75" x14ac:dyDescent="0.2"/>
  <cols>
    <col min="1" max="1" width="17.140625" customWidth="1"/>
    <col min="2" max="2" width="8.28515625" customWidth="1"/>
    <col min="3" max="3" width="5.42578125" customWidth="1"/>
    <col min="4" max="4" width="4.42578125" customWidth="1"/>
    <col min="5" max="12" width="3.7109375" customWidth="1"/>
    <col min="13" max="13" width="3.85546875" customWidth="1"/>
    <col min="14" max="21" width="3.7109375" customWidth="1"/>
    <col min="22" max="23" width="2.5703125" customWidth="1"/>
    <col min="24" max="34" width="3.7109375" customWidth="1"/>
    <col min="35" max="35" width="3.5703125" customWidth="1"/>
    <col min="36" max="41" width="3.7109375" customWidth="1"/>
    <col min="42" max="42" width="3.5703125" customWidth="1"/>
    <col min="43" max="43" width="3.7109375" customWidth="1"/>
    <col min="44" max="44" width="3.28515625" customWidth="1"/>
    <col min="45" max="45" width="3.5703125" customWidth="1"/>
    <col min="46" max="46" width="2.85546875" customWidth="1"/>
    <col min="47" max="47" width="2.42578125" customWidth="1"/>
    <col min="48" max="48" width="3.28515625" customWidth="1"/>
    <col min="49" max="49" width="2.85546875" customWidth="1"/>
    <col min="50" max="50" width="2.42578125" customWidth="1"/>
    <col min="51" max="51" width="2.7109375" customWidth="1"/>
    <col min="52" max="52" width="3" customWidth="1"/>
    <col min="53" max="53" width="2.28515625" customWidth="1"/>
    <col min="54" max="54" width="2.7109375" customWidth="1"/>
    <col min="55" max="55" width="2.85546875" customWidth="1"/>
    <col min="56" max="56" width="2.42578125" customWidth="1"/>
    <col min="57" max="57" width="4.7109375" customWidth="1"/>
  </cols>
  <sheetData>
    <row r="1" spans="1:57" ht="25.5" customHeight="1" x14ac:dyDescent="0.2">
      <c r="A1" s="651" t="s">
        <v>387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651"/>
      <c r="AF1" s="651"/>
      <c r="AG1" s="651"/>
      <c r="AH1" s="651"/>
      <c r="AI1" s="651"/>
      <c r="AJ1" s="651"/>
      <c r="AK1" s="651"/>
      <c r="AL1" s="651"/>
      <c r="AM1" s="651"/>
      <c r="AN1" s="651"/>
      <c r="AO1" s="651"/>
      <c r="AP1" s="651"/>
      <c r="AQ1" s="651"/>
      <c r="AR1" s="651"/>
      <c r="AS1" s="651"/>
      <c r="AT1" s="651"/>
      <c r="AU1" s="651"/>
      <c r="AV1" s="651"/>
      <c r="AW1" s="651"/>
      <c r="AX1" s="651"/>
      <c r="AY1" s="651"/>
      <c r="AZ1" s="651"/>
      <c r="BA1" s="651"/>
      <c r="BB1" s="651"/>
    </row>
    <row r="2" spans="1:57" ht="25.5" customHeight="1" thickBot="1" x14ac:dyDescent="0.3">
      <c r="R2" s="766" t="s">
        <v>374</v>
      </c>
      <c r="S2" s="766"/>
      <c r="T2" s="766"/>
      <c r="U2" s="766"/>
      <c r="V2" s="766"/>
      <c r="W2" s="766"/>
      <c r="X2" s="766"/>
      <c r="Y2" s="766"/>
      <c r="Z2" s="766"/>
      <c r="AA2" s="766"/>
      <c r="AB2" s="766"/>
      <c r="AC2" s="766"/>
      <c r="AD2" s="766"/>
      <c r="AE2" s="766"/>
      <c r="AF2" s="766"/>
    </row>
    <row r="3" spans="1:57" ht="25.5" customHeight="1" thickBot="1" x14ac:dyDescent="0.25">
      <c r="A3" s="767" t="s">
        <v>268</v>
      </c>
      <c r="B3" s="397"/>
      <c r="C3" s="770" t="s">
        <v>269</v>
      </c>
      <c r="D3" s="770" t="s">
        <v>270</v>
      </c>
      <c r="E3" s="773" t="s">
        <v>2</v>
      </c>
      <c r="F3" s="774"/>
      <c r="G3" s="774"/>
      <c r="H3" s="775"/>
      <c r="I3" s="782" t="s">
        <v>3</v>
      </c>
      <c r="J3" s="773" t="s">
        <v>4</v>
      </c>
      <c r="K3" s="774"/>
      <c r="L3" s="775"/>
      <c r="M3" s="782" t="s">
        <v>5</v>
      </c>
      <c r="N3" s="773" t="s">
        <v>6</v>
      </c>
      <c r="O3" s="774"/>
      <c r="P3" s="774"/>
      <c r="Q3" s="775"/>
      <c r="R3" s="773" t="s">
        <v>7</v>
      </c>
      <c r="S3" s="774"/>
      <c r="T3" s="774"/>
      <c r="U3" s="775"/>
      <c r="V3" s="790" t="s">
        <v>21</v>
      </c>
      <c r="W3" s="793" t="s">
        <v>9</v>
      </c>
      <c r="X3" s="794"/>
      <c r="Y3" s="795"/>
      <c r="Z3" s="775" t="s">
        <v>8</v>
      </c>
      <c r="AA3" s="774" t="s">
        <v>10</v>
      </c>
      <c r="AB3" s="774"/>
      <c r="AC3" s="775"/>
      <c r="AD3" s="782" t="s">
        <v>345</v>
      </c>
      <c r="AE3" s="773" t="s">
        <v>12</v>
      </c>
      <c r="AF3" s="774"/>
      <c r="AG3" s="774"/>
      <c r="AH3" s="775"/>
      <c r="AI3" s="782" t="s">
        <v>11</v>
      </c>
      <c r="AJ3" s="774" t="s">
        <v>15</v>
      </c>
      <c r="AK3" s="774"/>
      <c r="AL3" s="775"/>
      <c r="AM3" s="782" t="s">
        <v>347</v>
      </c>
      <c r="AN3" s="773" t="s">
        <v>16</v>
      </c>
      <c r="AO3" s="774"/>
      <c r="AP3" s="774"/>
      <c r="AQ3" s="775"/>
      <c r="AR3" s="773" t="s">
        <v>17</v>
      </c>
      <c r="AS3" s="774"/>
      <c r="AT3" s="774"/>
      <c r="AU3" s="775"/>
      <c r="AV3" s="782" t="s">
        <v>14</v>
      </c>
      <c r="AW3" s="773" t="s">
        <v>18</v>
      </c>
      <c r="AX3" s="774"/>
      <c r="AY3" s="775"/>
      <c r="AZ3" s="782" t="s">
        <v>20</v>
      </c>
      <c r="BA3" s="785" t="s">
        <v>19</v>
      </c>
      <c r="BB3" s="785"/>
      <c r="BC3" s="785"/>
      <c r="BD3" s="786"/>
      <c r="BE3" s="787" t="s">
        <v>271</v>
      </c>
    </row>
    <row r="4" spans="1:57" ht="25.5" customHeight="1" thickBot="1" x14ac:dyDescent="0.25">
      <c r="A4" s="768"/>
      <c r="B4" s="398" t="s">
        <v>272</v>
      </c>
      <c r="C4" s="771"/>
      <c r="D4" s="771"/>
      <c r="E4" s="776"/>
      <c r="F4" s="777"/>
      <c r="G4" s="777"/>
      <c r="H4" s="778"/>
      <c r="I4" s="783"/>
      <c r="J4" s="776"/>
      <c r="K4" s="777"/>
      <c r="L4" s="778"/>
      <c r="M4" s="783"/>
      <c r="N4" s="776"/>
      <c r="O4" s="777"/>
      <c r="P4" s="777"/>
      <c r="Q4" s="778"/>
      <c r="R4" s="776"/>
      <c r="S4" s="777"/>
      <c r="T4" s="777"/>
      <c r="U4" s="778"/>
      <c r="V4" s="791"/>
      <c r="W4" s="796"/>
      <c r="X4" s="797"/>
      <c r="Y4" s="798"/>
      <c r="Z4" s="778"/>
      <c r="AA4" s="777"/>
      <c r="AB4" s="777"/>
      <c r="AC4" s="778"/>
      <c r="AD4" s="783"/>
      <c r="AE4" s="776"/>
      <c r="AF4" s="777"/>
      <c r="AG4" s="777"/>
      <c r="AH4" s="778"/>
      <c r="AI4" s="783"/>
      <c r="AJ4" s="777"/>
      <c r="AK4" s="777"/>
      <c r="AL4" s="778"/>
      <c r="AM4" s="783"/>
      <c r="AN4" s="776"/>
      <c r="AO4" s="777"/>
      <c r="AP4" s="777"/>
      <c r="AQ4" s="778"/>
      <c r="AR4" s="776"/>
      <c r="AS4" s="777"/>
      <c r="AT4" s="777"/>
      <c r="AU4" s="778"/>
      <c r="AV4" s="783"/>
      <c r="AW4" s="776"/>
      <c r="AX4" s="777"/>
      <c r="AY4" s="778"/>
      <c r="AZ4" s="783"/>
      <c r="BA4" s="785"/>
      <c r="BB4" s="785"/>
      <c r="BC4" s="785"/>
      <c r="BD4" s="786"/>
      <c r="BE4" s="787"/>
    </row>
    <row r="5" spans="1:57" ht="25.5" customHeight="1" thickBot="1" x14ac:dyDescent="0.25">
      <c r="A5" s="768"/>
      <c r="B5" s="398"/>
      <c r="C5" s="771"/>
      <c r="D5" s="771"/>
      <c r="E5" s="779"/>
      <c r="F5" s="780"/>
      <c r="G5" s="780"/>
      <c r="H5" s="781"/>
      <c r="I5" s="783"/>
      <c r="J5" s="779"/>
      <c r="K5" s="780"/>
      <c r="L5" s="781"/>
      <c r="M5" s="783"/>
      <c r="N5" s="779"/>
      <c r="O5" s="780"/>
      <c r="P5" s="780"/>
      <c r="Q5" s="781"/>
      <c r="R5" s="779"/>
      <c r="S5" s="780"/>
      <c r="T5" s="780"/>
      <c r="U5" s="781"/>
      <c r="V5" s="791"/>
      <c r="W5" s="796"/>
      <c r="X5" s="797"/>
      <c r="Y5" s="798"/>
      <c r="Z5" s="778"/>
      <c r="AA5" s="780"/>
      <c r="AB5" s="780"/>
      <c r="AC5" s="781"/>
      <c r="AD5" s="783"/>
      <c r="AE5" s="779"/>
      <c r="AF5" s="780"/>
      <c r="AG5" s="780"/>
      <c r="AH5" s="781"/>
      <c r="AI5" s="783"/>
      <c r="AJ5" s="780"/>
      <c r="AK5" s="780"/>
      <c r="AL5" s="781"/>
      <c r="AM5" s="783"/>
      <c r="AN5" s="779"/>
      <c r="AO5" s="780"/>
      <c r="AP5" s="780"/>
      <c r="AQ5" s="781"/>
      <c r="AR5" s="779"/>
      <c r="AS5" s="780"/>
      <c r="AT5" s="780"/>
      <c r="AU5" s="781"/>
      <c r="AV5" s="783"/>
      <c r="AW5" s="779"/>
      <c r="AX5" s="780"/>
      <c r="AY5" s="781"/>
      <c r="AZ5" s="783"/>
      <c r="BA5" s="785"/>
      <c r="BB5" s="785"/>
      <c r="BC5" s="785"/>
      <c r="BD5" s="786"/>
      <c r="BE5" s="787"/>
    </row>
    <row r="6" spans="1:57" ht="25.5" customHeight="1" thickBot="1" x14ac:dyDescent="0.25">
      <c r="A6" s="768"/>
      <c r="B6" s="398"/>
      <c r="C6" s="771"/>
      <c r="D6" s="771"/>
      <c r="E6" s="399">
        <v>1</v>
      </c>
      <c r="F6" s="400">
        <v>8</v>
      </c>
      <c r="G6" s="400">
        <v>15</v>
      </c>
      <c r="H6" s="401">
        <v>22</v>
      </c>
      <c r="I6" s="783"/>
      <c r="J6" s="399">
        <v>6</v>
      </c>
      <c r="K6" s="400">
        <v>13</v>
      </c>
      <c r="L6" s="401">
        <v>20</v>
      </c>
      <c r="M6" s="783"/>
      <c r="N6" s="399" t="s">
        <v>353</v>
      </c>
      <c r="O6" s="400">
        <v>10</v>
      </c>
      <c r="P6" s="400">
        <v>17</v>
      </c>
      <c r="Q6" s="401">
        <v>24</v>
      </c>
      <c r="R6" s="402">
        <v>1</v>
      </c>
      <c r="S6" s="400">
        <v>8</v>
      </c>
      <c r="T6" s="400">
        <v>15</v>
      </c>
      <c r="U6" s="401">
        <v>22</v>
      </c>
      <c r="V6" s="791"/>
      <c r="W6" s="538">
        <v>5</v>
      </c>
      <c r="X6" s="535">
        <v>12</v>
      </c>
      <c r="Y6" s="506">
        <v>19</v>
      </c>
      <c r="Z6" s="778"/>
      <c r="AA6" s="399">
        <v>2</v>
      </c>
      <c r="AB6" s="400">
        <v>9</v>
      </c>
      <c r="AC6" s="401">
        <v>16</v>
      </c>
      <c r="AD6" s="783"/>
      <c r="AE6" s="399" t="s">
        <v>346</v>
      </c>
      <c r="AF6" s="400">
        <v>9</v>
      </c>
      <c r="AG6" s="400">
        <v>16</v>
      </c>
      <c r="AH6" s="401">
        <v>23</v>
      </c>
      <c r="AI6" s="783"/>
      <c r="AJ6" s="399">
        <v>6</v>
      </c>
      <c r="AK6" s="400">
        <v>13</v>
      </c>
      <c r="AL6" s="401">
        <v>20</v>
      </c>
      <c r="AM6" s="783"/>
      <c r="AN6" s="399" t="s">
        <v>348</v>
      </c>
      <c r="AO6" s="400">
        <v>11</v>
      </c>
      <c r="AP6" s="400">
        <v>18</v>
      </c>
      <c r="AQ6" s="401">
        <v>25</v>
      </c>
      <c r="AR6" s="402">
        <v>1</v>
      </c>
      <c r="AS6" s="400" t="s">
        <v>349</v>
      </c>
      <c r="AT6" s="403">
        <v>15</v>
      </c>
      <c r="AU6" s="404">
        <v>22</v>
      </c>
      <c r="AV6" s="783"/>
      <c r="AW6" s="399">
        <v>6</v>
      </c>
      <c r="AX6" s="400">
        <v>13</v>
      </c>
      <c r="AY6" s="401">
        <v>20</v>
      </c>
      <c r="AZ6" s="783"/>
      <c r="BA6" s="405">
        <v>3</v>
      </c>
      <c r="BB6" s="405">
        <v>10</v>
      </c>
      <c r="BC6" s="405">
        <v>17</v>
      </c>
      <c r="BD6" s="406">
        <v>24</v>
      </c>
      <c r="BE6" s="787"/>
    </row>
    <row r="7" spans="1:57" ht="25.5" customHeight="1" thickBot="1" x14ac:dyDescent="0.25">
      <c r="A7" s="769"/>
      <c r="B7" s="407"/>
      <c r="C7" s="772"/>
      <c r="D7" s="772"/>
      <c r="E7" s="408">
        <v>7</v>
      </c>
      <c r="F7" s="409">
        <v>14</v>
      </c>
      <c r="G7" s="409">
        <v>21</v>
      </c>
      <c r="H7" s="410">
        <v>28</v>
      </c>
      <c r="I7" s="784"/>
      <c r="J7" s="411">
        <v>12</v>
      </c>
      <c r="K7" s="409">
        <v>19</v>
      </c>
      <c r="L7" s="410">
        <v>26</v>
      </c>
      <c r="M7" s="784"/>
      <c r="N7" s="411">
        <v>9</v>
      </c>
      <c r="O7" s="409">
        <v>16</v>
      </c>
      <c r="P7" s="409">
        <v>23</v>
      </c>
      <c r="Q7" s="410">
        <v>30</v>
      </c>
      <c r="R7" s="411">
        <v>7</v>
      </c>
      <c r="S7" s="409">
        <v>14</v>
      </c>
      <c r="T7" s="409">
        <v>21</v>
      </c>
      <c r="U7" s="410">
        <v>28</v>
      </c>
      <c r="V7" s="792"/>
      <c r="W7" s="540">
        <v>11</v>
      </c>
      <c r="X7" s="536">
        <v>18</v>
      </c>
      <c r="Y7" s="537">
        <v>25</v>
      </c>
      <c r="Z7" s="781"/>
      <c r="AA7" s="411">
        <v>8</v>
      </c>
      <c r="AB7" s="409">
        <v>15</v>
      </c>
      <c r="AC7" s="410">
        <v>22</v>
      </c>
      <c r="AD7" s="784"/>
      <c r="AE7" s="411">
        <v>8</v>
      </c>
      <c r="AF7" s="409">
        <v>15</v>
      </c>
      <c r="AG7" s="409">
        <v>22</v>
      </c>
      <c r="AH7" s="410">
        <v>29</v>
      </c>
      <c r="AI7" s="784"/>
      <c r="AJ7" s="411">
        <v>12</v>
      </c>
      <c r="AK7" s="409">
        <v>19</v>
      </c>
      <c r="AL7" s="410">
        <v>26</v>
      </c>
      <c r="AM7" s="784"/>
      <c r="AN7" s="411">
        <v>10</v>
      </c>
      <c r="AO7" s="409">
        <v>17</v>
      </c>
      <c r="AP7" s="409">
        <v>24</v>
      </c>
      <c r="AQ7" s="410">
        <v>31</v>
      </c>
      <c r="AR7" s="411">
        <v>7</v>
      </c>
      <c r="AS7" s="409">
        <v>14</v>
      </c>
      <c r="AT7" s="412">
        <v>21</v>
      </c>
      <c r="AU7" s="413">
        <v>28</v>
      </c>
      <c r="AV7" s="784"/>
      <c r="AW7" s="411">
        <v>12</v>
      </c>
      <c r="AX7" s="409">
        <v>19</v>
      </c>
      <c r="AY7" s="410">
        <v>26</v>
      </c>
      <c r="AZ7" s="784"/>
      <c r="BA7" s="405">
        <v>9</v>
      </c>
      <c r="BB7" s="405">
        <v>16</v>
      </c>
      <c r="BC7" s="405">
        <v>23</v>
      </c>
      <c r="BD7" s="406">
        <v>31</v>
      </c>
      <c r="BE7" s="787"/>
    </row>
    <row r="8" spans="1:57" ht="25.5" customHeight="1" thickBot="1" x14ac:dyDescent="0.3">
      <c r="A8" s="414" t="s">
        <v>273</v>
      </c>
      <c r="B8" s="415"/>
      <c r="C8" s="416">
        <f>D8+BE8</f>
        <v>1404</v>
      </c>
      <c r="D8" s="417">
        <f>SUM(D9,D18)</f>
        <v>612</v>
      </c>
      <c r="E8" s="418">
        <f t="shared" ref="E8:AS8" si="0">SUM(E10:E24)</f>
        <v>36</v>
      </c>
      <c r="F8" s="418">
        <f t="shared" si="0"/>
        <v>36</v>
      </c>
      <c r="G8" s="418">
        <f t="shared" si="0"/>
        <v>36</v>
      </c>
      <c r="H8" s="418">
        <f t="shared" si="0"/>
        <v>36</v>
      </c>
      <c r="I8" s="418">
        <f t="shared" si="0"/>
        <v>36</v>
      </c>
      <c r="J8" s="418">
        <f t="shared" si="0"/>
        <v>36</v>
      </c>
      <c r="K8" s="418">
        <f t="shared" si="0"/>
        <v>36</v>
      </c>
      <c r="L8" s="418">
        <f t="shared" si="0"/>
        <v>36</v>
      </c>
      <c r="M8" s="418">
        <f t="shared" si="0"/>
        <v>36</v>
      </c>
      <c r="N8" s="418">
        <f t="shared" si="0"/>
        <v>36</v>
      </c>
      <c r="O8" s="418">
        <f t="shared" si="0"/>
        <v>36</v>
      </c>
      <c r="P8" s="418">
        <f t="shared" si="0"/>
        <v>36</v>
      </c>
      <c r="Q8" s="418">
        <f t="shared" si="0"/>
        <v>36</v>
      </c>
      <c r="R8" s="418">
        <f t="shared" si="0"/>
        <v>36</v>
      </c>
      <c r="S8" s="418">
        <f t="shared" si="0"/>
        <v>36</v>
      </c>
      <c r="T8" s="418">
        <f t="shared" si="0"/>
        <v>36</v>
      </c>
      <c r="U8" s="418">
        <f t="shared" si="0"/>
        <v>36</v>
      </c>
      <c r="V8" s="534">
        <f t="shared" si="0"/>
        <v>0</v>
      </c>
      <c r="W8" s="534">
        <f t="shared" si="0"/>
        <v>0</v>
      </c>
      <c r="X8" s="539">
        <f t="shared" si="0"/>
        <v>36</v>
      </c>
      <c r="Y8" s="539">
        <f t="shared" si="0"/>
        <v>36</v>
      </c>
      <c r="Z8" s="418">
        <f t="shared" si="0"/>
        <v>36</v>
      </c>
      <c r="AA8" s="418">
        <f t="shared" si="0"/>
        <v>36</v>
      </c>
      <c r="AB8" s="418">
        <f t="shared" si="0"/>
        <v>36</v>
      </c>
      <c r="AC8" s="418">
        <f t="shared" si="0"/>
        <v>36</v>
      </c>
      <c r="AD8" s="418">
        <f t="shared" si="0"/>
        <v>36</v>
      </c>
      <c r="AE8" s="418">
        <f t="shared" si="0"/>
        <v>36</v>
      </c>
      <c r="AF8" s="418">
        <f t="shared" si="0"/>
        <v>36</v>
      </c>
      <c r="AG8" s="418">
        <f t="shared" si="0"/>
        <v>36</v>
      </c>
      <c r="AH8" s="418">
        <f t="shared" si="0"/>
        <v>36</v>
      </c>
      <c r="AI8" s="418">
        <f t="shared" si="0"/>
        <v>36</v>
      </c>
      <c r="AJ8" s="418">
        <f t="shared" si="0"/>
        <v>36</v>
      </c>
      <c r="AK8" s="418">
        <f t="shared" si="0"/>
        <v>36</v>
      </c>
      <c r="AL8" s="418">
        <f t="shared" si="0"/>
        <v>36</v>
      </c>
      <c r="AM8" s="418">
        <f t="shared" si="0"/>
        <v>36</v>
      </c>
      <c r="AN8" s="418">
        <f t="shared" si="0"/>
        <v>36</v>
      </c>
      <c r="AO8" s="418">
        <f t="shared" si="0"/>
        <v>36</v>
      </c>
      <c r="AP8" s="418">
        <f t="shared" si="0"/>
        <v>36</v>
      </c>
      <c r="AQ8" s="418">
        <f t="shared" si="0"/>
        <v>36</v>
      </c>
      <c r="AR8" s="418">
        <f t="shared" si="0"/>
        <v>36</v>
      </c>
      <c r="AS8" s="418">
        <f t="shared" si="0"/>
        <v>36</v>
      </c>
      <c r="AT8" s="419"/>
      <c r="AU8" s="419"/>
      <c r="AV8" s="420"/>
      <c r="AW8" s="420"/>
      <c r="AX8" s="420"/>
      <c r="AY8" s="420"/>
      <c r="AZ8" s="420"/>
      <c r="BA8" s="420"/>
      <c r="BB8" s="420"/>
      <c r="BC8" s="420"/>
      <c r="BD8" s="421"/>
      <c r="BE8" s="422">
        <f>SUM(BE9:BE1464)</f>
        <v>792</v>
      </c>
    </row>
    <row r="9" spans="1:57" ht="45" customHeight="1" thickBot="1" x14ac:dyDescent="0.3">
      <c r="A9" s="423" t="s">
        <v>274</v>
      </c>
      <c r="B9" s="424"/>
      <c r="C9" s="416">
        <f>SUM(C10:C17)</f>
        <v>980</v>
      </c>
      <c r="D9" s="417">
        <f>SUM(D10:D17)</f>
        <v>391</v>
      </c>
      <c r="E9" s="418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0"/>
      <c r="W9" s="421"/>
      <c r="X9" s="427"/>
      <c r="Y9" s="427"/>
      <c r="Z9" s="418"/>
      <c r="AA9" s="425"/>
      <c r="AB9" s="427"/>
      <c r="AC9" s="427"/>
      <c r="AD9" s="427"/>
      <c r="AE9" s="427"/>
      <c r="AF9" s="427"/>
      <c r="AG9" s="427"/>
      <c r="AH9" s="427"/>
      <c r="AI9" s="427"/>
      <c r="AJ9" s="427"/>
      <c r="AK9" s="427"/>
      <c r="AL9" s="425"/>
      <c r="AM9" s="425"/>
      <c r="AN9" s="425"/>
      <c r="AO9" s="425"/>
      <c r="AP9" s="425"/>
      <c r="AQ9" s="425"/>
      <c r="AR9" s="425"/>
      <c r="AS9" s="427"/>
      <c r="AT9" s="419"/>
      <c r="AU9" s="419"/>
      <c r="AV9" s="420"/>
      <c r="AW9" s="420"/>
      <c r="AX9" s="420"/>
      <c r="AY9" s="420"/>
      <c r="AZ9" s="420"/>
      <c r="BA9" s="420"/>
      <c r="BB9" s="420"/>
      <c r="BC9" s="420"/>
      <c r="BD9" s="421"/>
      <c r="BE9" s="422"/>
    </row>
    <row r="10" spans="1:57" ht="30.75" customHeight="1" thickBot="1" x14ac:dyDescent="0.3">
      <c r="A10" s="428" t="s">
        <v>275</v>
      </c>
      <c r="B10" s="429" t="s">
        <v>242</v>
      </c>
      <c r="C10" s="541">
        <f>SUM(E10:BD10)</f>
        <v>117</v>
      </c>
      <c r="D10" s="547">
        <f t="shared" ref="D10:D13" si="1">SUM(E10:W10)</f>
        <v>51</v>
      </c>
      <c r="E10" s="552">
        <v>3</v>
      </c>
      <c r="F10" s="553">
        <v>3</v>
      </c>
      <c r="G10" s="552">
        <v>3</v>
      </c>
      <c r="H10" s="553">
        <v>3</v>
      </c>
      <c r="I10" s="552">
        <v>3</v>
      </c>
      <c r="J10" s="553">
        <v>3</v>
      </c>
      <c r="K10" s="552">
        <v>3</v>
      </c>
      <c r="L10" s="553">
        <v>3</v>
      </c>
      <c r="M10" s="552">
        <v>3</v>
      </c>
      <c r="N10" s="553">
        <v>3</v>
      </c>
      <c r="O10" s="552">
        <v>3</v>
      </c>
      <c r="P10" s="552">
        <v>3</v>
      </c>
      <c r="Q10" s="552">
        <v>3</v>
      </c>
      <c r="R10" s="552">
        <v>3</v>
      </c>
      <c r="S10" s="552">
        <v>3</v>
      </c>
      <c r="T10" s="552">
        <v>3</v>
      </c>
      <c r="U10" s="553">
        <v>3</v>
      </c>
      <c r="V10" s="556"/>
      <c r="W10" s="557"/>
      <c r="X10" s="558">
        <f>SUM(AS10)</f>
        <v>3</v>
      </c>
      <c r="Y10" s="558">
        <v>3</v>
      </c>
      <c r="Z10" s="559">
        <v>3</v>
      </c>
      <c r="AA10" s="559">
        <v>3</v>
      </c>
      <c r="AB10" s="560">
        <v>3</v>
      </c>
      <c r="AC10" s="558">
        <v>3</v>
      </c>
      <c r="AD10" s="558">
        <v>3</v>
      </c>
      <c r="AE10" s="558">
        <v>3</v>
      </c>
      <c r="AF10" s="558">
        <v>3</v>
      </c>
      <c r="AG10" s="558">
        <v>3</v>
      </c>
      <c r="AH10" s="558">
        <v>3</v>
      </c>
      <c r="AI10" s="558">
        <v>3</v>
      </c>
      <c r="AJ10" s="558">
        <v>3</v>
      </c>
      <c r="AK10" s="558">
        <v>3</v>
      </c>
      <c r="AL10" s="561">
        <v>3</v>
      </c>
      <c r="AM10" s="561">
        <v>3</v>
      </c>
      <c r="AN10" s="559">
        <v>3</v>
      </c>
      <c r="AO10" s="562">
        <v>3</v>
      </c>
      <c r="AP10" s="562">
        <v>3</v>
      </c>
      <c r="AQ10" s="562">
        <v>3</v>
      </c>
      <c r="AR10" s="562">
        <v>3</v>
      </c>
      <c r="AS10" s="558">
        <v>3</v>
      </c>
      <c r="AT10" s="419"/>
      <c r="AU10" s="419"/>
      <c r="AV10" s="420"/>
      <c r="AW10" s="420"/>
      <c r="AX10" s="420"/>
      <c r="AY10" s="420"/>
      <c r="AZ10" s="420"/>
      <c r="BA10" s="420"/>
      <c r="BB10" s="420"/>
      <c r="BC10" s="420"/>
      <c r="BD10" s="421"/>
      <c r="BE10" s="422">
        <f>SUM(X10:AS10)</f>
        <v>66</v>
      </c>
    </row>
    <row r="11" spans="1:57" ht="30" customHeight="1" thickBot="1" x14ac:dyDescent="0.3">
      <c r="A11" s="428" t="s">
        <v>52</v>
      </c>
      <c r="B11" s="432" t="s">
        <v>243</v>
      </c>
      <c r="C11" s="541">
        <f t="shared" ref="C11:C20" si="2">SUM(E11:BD11)</f>
        <v>195</v>
      </c>
      <c r="D11" s="547">
        <f t="shared" si="1"/>
        <v>85</v>
      </c>
      <c r="E11" s="552">
        <v>5</v>
      </c>
      <c r="F11" s="553">
        <v>5</v>
      </c>
      <c r="G11" s="553">
        <v>5</v>
      </c>
      <c r="H11" s="553">
        <v>5</v>
      </c>
      <c r="I11" s="553">
        <v>5</v>
      </c>
      <c r="J11" s="553">
        <v>5</v>
      </c>
      <c r="K11" s="553">
        <v>5</v>
      </c>
      <c r="L11" s="553">
        <v>5</v>
      </c>
      <c r="M11" s="553">
        <v>5</v>
      </c>
      <c r="N11" s="553">
        <v>5</v>
      </c>
      <c r="O11" s="553">
        <v>5</v>
      </c>
      <c r="P11" s="553">
        <v>5</v>
      </c>
      <c r="Q11" s="553">
        <v>5</v>
      </c>
      <c r="R11" s="553">
        <v>5</v>
      </c>
      <c r="S11" s="553">
        <v>5</v>
      </c>
      <c r="T11" s="553">
        <v>5</v>
      </c>
      <c r="U11" s="553">
        <v>5</v>
      </c>
      <c r="V11" s="556"/>
      <c r="W11" s="556"/>
      <c r="X11" s="558">
        <v>5</v>
      </c>
      <c r="Y11" s="558">
        <v>5</v>
      </c>
      <c r="Z11" s="561">
        <v>5</v>
      </c>
      <c r="AA11" s="561">
        <v>5</v>
      </c>
      <c r="AB11" s="561">
        <v>5</v>
      </c>
      <c r="AC11" s="561">
        <v>5</v>
      </c>
      <c r="AD11" s="561">
        <v>5</v>
      </c>
      <c r="AE11" s="561">
        <v>5</v>
      </c>
      <c r="AF11" s="561">
        <v>5</v>
      </c>
      <c r="AG11" s="561">
        <v>5</v>
      </c>
      <c r="AH11" s="561">
        <v>5</v>
      </c>
      <c r="AI11" s="561">
        <v>5</v>
      </c>
      <c r="AJ11" s="561">
        <v>5</v>
      </c>
      <c r="AK11" s="561">
        <v>5</v>
      </c>
      <c r="AL11" s="561">
        <v>5</v>
      </c>
      <c r="AM11" s="561">
        <v>5</v>
      </c>
      <c r="AN11" s="561">
        <v>5</v>
      </c>
      <c r="AO11" s="561">
        <v>5</v>
      </c>
      <c r="AP11" s="563">
        <v>5</v>
      </c>
      <c r="AQ11" s="563">
        <v>5</v>
      </c>
      <c r="AR11" s="563">
        <v>5</v>
      </c>
      <c r="AS11" s="558">
        <v>5</v>
      </c>
      <c r="AT11" s="419"/>
      <c r="AU11" s="419"/>
      <c r="AV11" s="420"/>
      <c r="AW11" s="420"/>
      <c r="AX11" s="420"/>
      <c r="AY11" s="420"/>
      <c r="AZ11" s="420"/>
      <c r="BA11" s="420"/>
      <c r="BB11" s="420"/>
      <c r="BC11" s="420"/>
      <c r="BD11" s="421"/>
      <c r="BE11" s="422">
        <f t="shared" ref="BE11:BE24" si="3">SUM(X11:AS11)</f>
        <v>110</v>
      </c>
    </row>
    <row r="12" spans="1:57" ht="30" customHeight="1" thickBot="1" x14ac:dyDescent="0.3">
      <c r="A12" s="428" t="s">
        <v>59</v>
      </c>
      <c r="B12" s="432" t="s">
        <v>244</v>
      </c>
      <c r="C12" s="541">
        <f t="shared" si="2"/>
        <v>117</v>
      </c>
      <c r="D12" s="547">
        <f t="shared" si="1"/>
        <v>51</v>
      </c>
      <c r="E12" s="552">
        <v>3</v>
      </c>
      <c r="F12" s="553">
        <v>3</v>
      </c>
      <c r="G12" s="552">
        <v>3</v>
      </c>
      <c r="H12" s="553">
        <v>3</v>
      </c>
      <c r="I12" s="552">
        <v>3</v>
      </c>
      <c r="J12" s="553">
        <v>3</v>
      </c>
      <c r="K12" s="552">
        <v>3</v>
      </c>
      <c r="L12" s="553">
        <v>3</v>
      </c>
      <c r="M12" s="552">
        <v>3</v>
      </c>
      <c r="N12" s="553">
        <v>3</v>
      </c>
      <c r="O12" s="552">
        <v>3</v>
      </c>
      <c r="P12" s="552">
        <v>3</v>
      </c>
      <c r="Q12" s="552">
        <v>3</v>
      </c>
      <c r="R12" s="552">
        <v>3</v>
      </c>
      <c r="S12" s="552">
        <v>3</v>
      </c>
      <c r="T12" s="552">
        <v>3</v>
      </c>
      <c r="U12" s="553">
        <v>3</v>
      </c>
      <c r="V12" s="556"/>
      <c r="W12" s="557"/>
      <c r="X12" s="558">
        <v>3</v>
      </c>
      <c r="Y12" s="558">
        <v>3</v>
      </c>
      <c r="Z12" s="559">
        <v>3</v>
      </c>
      <c r="AA12" s="559">
        <v>3</v>
      </c>
      <c r="AB12" s="560">
        <v>3</v>
      </c>
      <c r="AC12" s="558">
        <v>3</v>
      </c>
      <c r="AD12" s="558">
        <v>3</v>
      </c>
      <c r="AE12" s="558">
        <v>3</v>
      </c>
      <c r="AF12" s="558">
        <v>3</v>
      </c>
      <c r="AG12" s="558">
        <v>3</v>
      </c>
      <c r="AH12" s="558">
        <v>3</v>
      </c>
      <c r="AI12" s="558">
        <v>3</v>
      </c>
      <c r="AJ12" s="558">
        <v>3</v>
      </c>
      <c r="AK12" s="558">
        <v>3</v>
      </c>
      <c r="AL12" s="561">
        <v>3</v>
      </c>
      <c r="AM12" s="561">
        <v>3</v>
      </c>
      <c r="AN12" s="559">
        <v>3</v>
      </c>
      <c r="AO12" s="562">
        <v>3</v>
      </c>
      <c r="AP12" s="562">
        <v>3</v>
      </c>
      <c r="AQ12" s="562">
        <v>3</v>
      </c>
      <c r="AR12" s="562">
        <v>3</v>
      </c>
      <c r="AS12" s="558">
        <v>3</v>
      </c>
      <c r="AT12" s="419"/>
      <c r="AU12" s="419"/>
      <c r="AV12" s="420"/>
      <c r="AW12" s="420"/>
      <c r="AX12" s="420"/>
      <c r="AY12" s="420"/>
      <c r="AZ12" s="420"/>
      <c r="BA12" s="420"/>
      <c r="BB12" s="420"/>
      <c r="BC12" s="420"/>
      <c r="BD12" s="421"/>
      <c r="BE12" s="422">
        <f t="shared" si="3"/>
        <v>66</v>
      </c>
    </row>
    <row r="13" spans="1:57" ht="30.75" customHeight="1" thickBot="1" x14ac:dyDescent="0.3">
      <c r="A13" s="428" t="s">
        <v>236</v>
      </c>
      <c r="B13" s="432" t="s">
        <v>245</v>
      </c>
      <c r="C13" s="541">
        <f t="shared" si="2"/>
        <v>156</v>
      </c>
      <c r="D13" s="547">
        <f t="shared" si="1"/>
        <v>68</v>
      </c>
      <c r="E13" s="552">
        <v>4</v>
      </c>
      <c r="F13" s="553">
        <v>4</v>
      </c>
      <c r="G13" s="552">
        <v>4</v>
      </c>
      <c r="H13" s="553">
        <v>4</v>
      </c>
      <c r="I13" s="552">
        <v>4</v>
      </c>
      <c r="J13" s="553">
        <v>4</v>
      </c>
      <c r="K13" s="552">
        <v>4</v>
      </c>
      <c r="L13" s="553">
        <v>4</v>
      </c>
      <c r="M13" s="552">
        <v>4</v>
      </c>
      <c r="N13" s="553">
        <v>4</v>
      </c>
      <c r="O13" s="552">
        <v>4</v>
      </c>
      <c r="P13" s="552">
        <v>4</v>
      </c>
      <c r="Q13" s="552">
        <v>4</v>
      </c>
      <c r="R13" s="552">
        <v>4</v>
      </c>
      <c r="S13" s="552">
        <v>4</v>
      </c>
      <c r="T13" s="552">
        <v>4</v>
      </c>
      <c r="U13" s="553">
        <v>4</v>
      </c>
      <c r="V13" s="556"/>
      <c r="W13" s="557"/>
      <c r="X13" s="558">
        <v>4</v>
      </c>
      <c r="Y13" s="558">
        <v>4</v>
      </c>
      <c r="Z13" s="559">
        <v>4</v>
      </c>
      <c r="AA13" s="559">
        <v>4</v>
      </c>
      <c r="AB13" s="560">
        <v>4</v>
      </c>
      <c r="AC13" s="558">
        <v>4</v>
      </c>
      <c r="AD13" s="558">
        <v>4</v>
      </c>
      <c r="AE13" s="558">
        <v>4</v>
      </c>
      <c r="AF13" s="558">
        <v>4</v>
      </c>
      <c r="AG13" s="558">
        <v>4</v>
      </c>
      <c r="AH13" s="558">
        <v>4</v>
      </c>
      <c r="AI13" s="558">
        <v>4</v>
      </c>
      <c r="AJ13" s="558">
        <v>4</v>
      </c>
      <c r="AK13" s="558">
        <v>4</v>
      </c>
      <c r="AL13" s="561">
        <v>4</v>
      </c>
      <c r="AM13" s="561">
        <v>4</v>
      </c>
      <c r="AN13" s="559">
        <v>4</v>
      </c>
      <c r="AO13" s="562">
        <v>4</v>
      </c>
      <c r="AP13" s="562">
        <v>4</v>
      </c>
      <c r="AQ13" s="562">
        <v>4</v>
      </c>
      <c r="AR13" s="562">
        <v>4</v>
      </c>
      <c r="AS13" s="558">
        <v>4</v>
      </c>
      <c r="AT13" s="419"/>
      <c r="AU13" s="419"/>
      <c r="AV13" s="420"/>
      <c r="AW13" s="420"/>
      <c r="AX13" s="420"/>
      <c r="AY13" s="420"/>
      <c r="AZ13" s="420"/>
      <c r="BA13" s="420"/>
      <c r="BB13" s="420"/>
      <c r="BC13" s="420"/>
      <c r="BD13" s="421"/>
      <c r="BE13" s="422">
        <f t="shared" si="3"/>
        <v>88</v>
      </c>
    </row>
    <row r="14" spans="1:57" ht="32.25" customHeight="1" thickBot="1" x14ac:dyDescent="0.3">
      <c r="A14" s="428" t="s">
        <v>53</v>
      </c>
      <c r="B14" s="432" t="s">
        <v>246</v>
      </c>
      <c r="C14" s="541">
        <f t="shared" si="2"/>
        <v>156</v>
      </c>
      <c r="D14" s="547">
        <f>SUM(E14:W14)</f>
        <v>51</v>
      </c>
      <c r="E14" s="552">
        <v>3</v>
      </c>
      <c r="F14" s="553">
        <v>3</v>
      </c>
      <c r="G14" s="552">
        <v>3</v>
      </c>
      <c r="H14" s="553">
        <v>3</v>
      </c>
      <c r="I14" s="552">
        <v>3</v>
      </c>
      <c r="J14" s="553">
        <v>3</v>
      </c>
      <c r="K14" s="552">
        <v>3</v>
      </c>
      <c r="L14" s="553">
        <v>3</v>
      </c>
      <c r="M14" s="552">
        <v>3</v>
      </c>
      <c r="N14" s="553">
        <v>3</v>
      </c>
      <c r="O14" s="552">
        <v>3</v>
      </c>
      <c r="P14" s="552">
        <v>3</v>
      </c>
      <c r="Q14" s="552">
        <v>3</v>
      </c>
      <c r="R14" s="552">
        <v>3</v>
      </c>
      <c r="S14" s="552">
        <v>3</v>
      </c>
      <c r="T14" s="552">
        <v>3</v>
      </c>
      <c r="U14" s="553">
        <v>3</v>
      </c>
      <c r="V14" s="556"/>
      <c r="W14" s="557"/>
      <c r="X14" s="558">
        <v>5</v>
      </c>
      <c r="Y14" s="558">
        <v>5</v>
      </c>
      <c r="Z14" s="561">
        <v>5</v>
      </c>
      <c r="AA14" s="561">
        <v>5</v>
      </c>
      <c r="AB14" s="561">
        <v>5</v>
      </c>
      <c r="AC14" s="561">
        <v>5</v>
      </c>
      <c r="AD14" s="561">
        <v>5</v>
      </c>
      <c r="AE14" s="561">
        <v>5</v>
      </c>
      <c r="AF14" s="561">
        <v>5</v>
      </c>
      <c r="AG14" s="561">
        <v>5</v>
      </c>
      <c r="AH14" s="561">
        <v>5</v>
      </c>
      <c r="AI14" s="561">
        <v>5</v>
      </c>
      <c r="AJ14" s="561">
        <v>5</v>
      </c>
      <c r="AK14" s="561">
        <v>5</v>
      </c>
      <c r="AL14" s="561">
        <v>5</v>
      </c>
      <c r="AM14" s="561">
        <v>5</v>
      </c>
      <c r="AN14" s="561">
        <v>5</v>
      </c>
      <c r="AO14" s="561">
        <v>4</v>
      </c>
      <c r="AP14" s="563">
        <v>4</v>
      </c>
      <c r="AQ14" s="563">
        <v>4</v>
      </c>
      <c r="AR14" s="563">
        <v>4</v>
      </c>
      <c r="AS14" s="558">
        <v>4</v>
      </c>
      <c r="AT14" s="434"/>
      <c r="AU14" s="434"/>
      <c r="AV14" s="435"/>
      <c r="AW14" s="435"/>
      <c r="AX14" s="435"/>
      <c r="AY14" s="435"/>
      <c r="AZ14" s="435"/>
      <c r="BA14" s="435"/>
      <c r="BB14" s="435"/>
      <c r="BC14" s="435"/>
      <c r="BD14" s="436"/>
      <c r="BE14" s="422">
        <f t="shared" si="3"/>
        <v>105</v>
      </c>
    </row>
    <row r="15" spans="1:57" ht="35.1" customHeight="1" thickBot="1" x14ac:dyDescent="0.3">
      <c r="A15" s="428" t="s">
        <v>54</v>
      </c>
      <c r="B15" s="432" t="s">
        <v>247</v>
      </c>
      <c r="C15" s="541">
        <f t="shared" si="2"/>
        <v>117</v>
      </c>
      <c r="D15" s="547">
        <f t="shared" ref="D15:D20" si="4">SUM(E15:W15)</f>
        <v>51</v>
      </c>
      <c r="E15" s="552">
        <v>3</v>
      </c>
      <c r="F15" s="553">
        <v>3</v>
      </c>
      <c r="G15" s="552">
        <v>3</v>
      </c>
      <c r="H15" s="553">
        <v>3</v>
      </c>
      <c r="I15" s="552">
        <v>3</v>
      </c>
      <c r="J15" s="553">
        <v>3</v>
      </c>
      <c r="K15" s="552">
        <v>3</v>
      </c>
      <c r="L15" s="553">
        <v>3</v>
      </c>
      <c r="M15" s="552">
        <v>3</v>
      </c>
      <c r="N15" s="553">
        <v>3</v>
      </c>
      <c r="O15" s="552">
        <v>3</v>
      </c>
      <c r="P15" s="552">
        <v>3</v>
      </c>
      <c r="Q15" s="552">
        <v>3</v>
      </c>
      <c r="R15" s="552">
        <v>3</v>
      </c>
      <c r="S15" s="552">
        <v>3</v>
      </c>
      <c r="T15" s="552">
        <v>3</v>
      </c>
      <c r="U15" s="553">
        <v>3</v>
      </c>
      <c r="V15" s="556"/>
      <c r="W15" s="557"/>
      <c r="X15" s="558">
        <v>3</v>
      </c>
      <c r="Y15" s="558">
        <v>3</v>
      </c>
      <c r="Z15" s="559">
        <v>3</v>
      </c>
      <c r="AA15" s="559">
        <v>3</v>
      </c>
      <c r="AB15" s="560">
        <v>3</v>
      </c>
      <c r="AC15" s="558">
        <v>3</v>
      </c>
      <c r="AD15" s="558">
        <v>3</v>
      </c>
      <c r="AE15" s="558">
        <v>3</v>
      </c>
      <c r="AF15" s="558">
        <v>3</v>
      </c>
      <c r="AG15" s="558">
        <v>3</v>
      </c>
      <c r="AH15" s="558">
        <v>3</v>
      </c>
      <c r="AI15" s="558">
        <v>3</v>
      </c>
      <c r="AJ15" s="558">
        <v>3</v>
      </c>
      <c r="AK15" s="558">
        <v>3</v>
      </c>
      <c r="AL15" s="561">
        <v>3</v>
      </c>
      <c r="AM15" s="561">
        <v>3</v>
      </c>
      <c r="AN15" s="559">
        <v>3</v>
      </c>
      <c r="AO15" s="562">
        <v>3</v>
      </c>
      <c r="AP15" s="562">
        <v>3</v>
      </c>
      <c r="AQ15" s="562">
        <v>3</v>
      </c>
      <c r="AR15" s="562">
        <v>3</v>
      </c>
      <c r="AS15" s="558">
        <v>3</v>
      </c>
      <c r="AT15" s="434"/>
      <c r="AU15" s="434"/>
      <c r="AV15" s="435"/>
      <c r="AW15" s="435"/>
      <c r="AX15" s="435"/>
      <c r="AY15" s="435"/>
      <c r="AZ15" s="435"/>
      <c r="BA15" s="435"/>
      <c r="BB15" s="435"/>
      <c r="BC15" s="435"/>
      <c r="BD15" s="436"/>
      <c r="BE15" s="422">
        <f t="shared" si="3"/>
        <v>66</v>
      </c>
    </row>
    <row r="16" spans="1:57" ht="35.1" customHeight="1" thickBot="1" x14ac:dyDescent="0.3">
      <c r="A16" s="428" t="s">
        <v>55</v>
      </c>
      <c r="B16" s="444" t="s">
        <v>248</v>
      </c>
      <c r="C16" s="542">
        <f>SUM(E16:BD16)</f>
        <v>78</v>
      </c>
      <c r="D16" s="547">
        <f t="shared" si="4"/>
        <v>34</v>
      </c>
      <c r="E16" s="552">
        <v>2</v>
      </c>
      <c r="F16" s="553">
        <v>2</v>
      </c>
      <c r="G16" s="553">
        <v>2</v>
      </c>
      <c r="H16" s="553">
        <v>2</v>
      </c>
      <c r="I16" s="553">
        <v>2</v>
      </c>
      <c r="J16" s="553">
        <v>2</v>
      </c>
      <c r="K16" s="553">
        <v>2</v>
      </c>
      <c r="L16" s="553">
        <v>2</v>
      </c>
      <c r="M16" s="553">
        <v>2</v>
      </c>
      <c r="N16" s="553">
        <v>2</v>
      </c>
      <c r="O16" s="553">
        <v>2</v>
      </c>
      <c r="P16" s="553">
        <v>2</v>
      </c>
      <c r="Q16" s="553">
        <v>2</v>
      </c>
      <c r="R16" s="553">
        <v>2</v>
      </c>
      <c r="S16" s="553">
        <v>2</v>
      </c>
      <c r="T16" s="553">
        <v>2</v>
      </c>
      <c r="U16" s="553">
        <v>2</v>
      </c>
      <c r="V16" s="556"/>
      <c r="W16" s="557"/>
      <c r="X16" s="558">
        <v>2</v>
      </c>
      <c r="Y16" s="558">
        <v>2</v>
      </c>
      <c r="Z16" s="559">
        <v>2</v>
      </c>
      <c r="AA16" s="561">
        <v>2</v>
      </c>
      <c r="AB16" s="558">
        <v>2</v>
      </c>
      <c r="AC16" s="558">
        <v>2</v>
      </c>
      <c r="AD16" s="558">
        <v>2</v>
      </c>
      <c r="AE16" s="558">
        <v>2</v>
      </c>
      <c r="AF16" s="558">
        <v>2</v>
      </c>
      <c r="AG16" s="558">
        <v>2</v>
      </c>
      <c r="AH16" s="558">
        <v>2</v>
      </c>
      <c r="AI16" s="558">
        <v>2</v>
      </c>
      <c r="AJ16" s="558">
        <v>2</v>
      </c>
      <c r="AK16" s="558">
        <v>2</v>
      </c>
      <c r="AL16" s="561">
        <v>2</v>
      </c>
      <c r="AM16" s="561">
        <v>2</v>
      </c>
      <c r="AN16" s="561">
        <v>2</v>
      </c>
      <c r="AO16" s="561">
        <v>2</v>
      </c>
      <c r="AP16" s="561">
        <v>2</v>
      </c>
      <c r="AQ16" s="561">
        <v>2</v>
      </c>
      <c r="AR16" s="561">
        <v>2</v>
      </c>
      <c r="AS16" s="558">
        <v>2</v>
      </c>
      <c r="AT16" s="434"/>
      <c r="AU16" s="434"/>
      <c r="AV16" s="435"/>
      <c r="AW16" s="435"/>
      <c r="AX16" s="435"/>
      <c r="AY16" s="435"/>
      <c r="AZ16" s="435"/>
      <c r="BA16" s="435"/>
      <c r="BB16" s="435"/>
      <c r="BC16" s="435"/>
      <c r="BD16" s="436"/>
      <c r="BE16" s="422">
        <f t="shared" si="3"/>
        <v>44</v>
      </c>
    </row>
    <row r="17" spans="1:58" ht="35.1" customHeight="1" thickBot="1" x14ac:dyDescent="0.3">
      <c r="A17" s="441" t="s">
        <v>238</v>
      </c>
      <c r="B17" s="437" t="s">
        <v>240</v>
      </c>
      <c r="C17" s="541">
        <f>SUM(E17:BD17)</f>
        <v>44</v>
      </c>
      <c r="D17" s="547">
        <v>0</v>
      </c>
      <c r="E17" s="554">
        <v>0</v>
      </c>
      <c r="F17" s="554">
        <v>0</v>
      </c>
      <c r="G17" s="555">
        <v>0</v>
      </c>
      <c r="H17" s="555">
        <v>0</v>
      </c>
      <c r="I17" s="555">
        <v>0</v>
      </c>
      <c r="J17" s="555">
        <v>0</v>
      </c>
      <c r="K17" s="555">
        <v>0</v>
      </c>
      <c r="L17" s="555">
        <v>0</v>
      </c>
      <c r="M17" s="555">
        <v>0</v>
      </c>
      <c r="N17" s="554">
        <v>0</v>
      </c>
      <c r="O17" s="554">
        <v>0</v>
      </c>
      <c r="P17" s="553">
        <v>0</v>
      </c>
      <c r="Q17" s="553">
        <v>0</v>
      </c>
      <c r="R17" s="553">
        <v>0</v>
      </c>
      <c r="S17" s="553">
        <v>0</v>
      </c>
      <c r="T17" s="553">
        <v>0</v>
      </c>
      <c r="U17" s="553">
        <v>0</v>
      </c>
      <c r="V17" s="556"/>
      <c r="W17" s="557"/>
      <c r="X17" s="558">
        <v>2</v>
      </c>
      <c r="Y17" s="558">
        <v>2</v>
      </c>
      <c r="Z17" s="559">
        <v>2</v>
      </c>
      <c r="AA17" s="561">
        <v>2</v>
      </c>
      <c r="AB17" s="558">
        <v>2</v>
      </c>
      <c r="AC17" s="558">
        <v>2</v>
      </c>
      <c r="AD17" s="558">
        <v>2</v>
      </c>
      <c r="AE17" s="558">
        <v>2</v>
      </c>
      <c r="AF17" s="558">
        <v>2</v>
      </c>
      <c r="AG17" s="558">
        <v>2</v>
      </c>
      <c r="AH17" s="558">
        <v>2</v>
      </c>
      <c r="AI17" s="558">
        <v>2</v>
      </c>
      <c r="AJ17" s="558">
        <v>2</v>
      </c>
      <c r="AK17" s="558">
        <v>2</v>
      </c>
      <c r="AL17" s="561">
        <v>2</v>
      </c>
      <c r="AM17" s="561">
        <v>2</v>
      </c>
      <c r="AN17" s="561">
        <v>2</v>
      </c>
      <c r="AO17" s="561">
        <v>2</v>
      </c>
      <c r="AP17" s="561">
        <v>2</v>
      </c>
      <c r="AQ17" s="561">
        <v>2</v>
      </c>
      <c r="AR17" s="561">
        <v>2</v>
      </c>
      <c r="AS17" s="558">
        <v>2</v>
      </c>
      <c r="AT17" s="434"/>
      <c r="AU17" s="434"/>
      <c r="AV17" s="435"/>
      <c r="AW17" s="435"/>
      <c r="AX17" s="435"/>
      <c r="AY17" s="435"/>
      <c r="AZ17" s="435"/>
      <c r="BA17" s="435"/>
      <c r="BB17" s="435"/>
      <c r="BC17" s="435"/>
      <c r="BD17" s="436"/>
      <c r="BE17" s="422">
        <f t="shared" si="3"/>
        <v>44</v>
      </c>
    </row>
    <row r="18" spans="1:58" ht="53.25" customHeight="1" thickBot="1" x14ac:dyDescent="0.3">
      <c r="A18" s="614" t="s">
        <v>233</v>
      </c>
      <c r="B18" s="438"/>
      <c r="C18" s="541">
        <f>SUM(C19:C24)</f>
        <v>426</v>
      </c>
      <c r="D18" s="547">
        <f>SUM(D19:D24)</f>
        <v>221</v>
      </c>
      <c r="E18" s="439" t="s">
        <v>189</v>
      </c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31"/>
      <c r="V18" s="435"/>
      <c r="W18" s="435"/>
      <c r="X18" s="440"/>
      <c r="Y18" s="440"/>
      <c r="Z18" s="431"/>
      <c r="AA18" s="431"/>
      <c r="AB18" s="440"/>
      <c r="AC18" s="440"/>
      <c r="AD18" s="440"/>
      <c r="AE18" s="440"/>
      <c r="AF18" s="440"/>
      <c r="AG18" s="440"/>
      <c r="AH18" s="440"/>
      <c r="AI18" s="440"/>
      <c r="AJ18" s="440"/>
      <c r="AK18" s="440"/>
      <c r="AL18" s="431"/>
      <c r="AM18" s="431"/>
      <c r="AN18" s="431"/>
      <c r="AO18" s="431"/>
      <c r="AP18" s="431"/>
      <c r="AQ18" s="431"/>
      <c r="AR18" s="431"/>
      <c r="AS18" s="440"/>
      <c r="AT18" s="434"/>
      <c r="AU18" s="434"/>
      <c r="AV18" s="435"/>
      <c r="AW18" s="435"/>
      <c r="AX18" s="435"/>
      <c r="AY18" s="435"/>
      <c r="AZ18" s="435"/>
      <c r="BA18" s="435"/>
      <c r="BB18" s="435"/>
      <c r="BC18" s="435"/>
      <c r="BD18" s="436"/>
      <c r="BE18" s="422">
        <f t="shared" si="3"/>
        <v>0</v>
      </c>
    </row>
    <row r="19" spans="1:58" ht="32.25" customHeight="1" thickBot="1" x14ac:dyDescent="0.3">
      <c r="A19" s="428" t="s">
        <v>187</v>
      </c>
      <c r="B19" s="429" t="s">
        <v>240</v>
      </c>
      <c r="C19" s="541">
        <f t="shared" si="2"/>
        <v>78</v>
      </c>
      <c r="D19" s="547">
        <f>SUM(E19:W19)</f>
        <v>34</v>
      </c>
      <c r="E19" s="418">
        <v>2</v>
      </c>
      <c r="F19" s="425">
        <v>2</v>
      </c>
      <c r="G19" s="425">
        <v>2</v>
      </c>
      <c r="H19" s="425">
        <v>2</v>
      </c>
      <c r="I19" s="425">
        <v>2</v>
      </c>
      <c r="J19" s="425">
        <v>2</v>
      </c>
      <c r="K19" s="425">
        <v>2</v>
      </c>
      <c r="L19" s="425">
        <v>2</v>
      </c>
      <c r="M19" s="425">
        <v>2</v>
      </c>
      <c r="N19" s="425">
        <v>2</v>
      </c>
      <c r="O19" s="425">
        <v>2</v>
      </c>
      <c r="P19" s="425">
        <v>2</v>
      </c>
      <c r="Q19" s="425">
        <v>2</v>
      </c>
      <c r="R19" s="425">
        <v>2</v>
      </c>
      <c r="S19" s="425">
        <v>2</v>
      </c>
      <c r="T19" s="425">
        <v>2</v>
      </c>
      <c r="U19" s="425">
        <v>2</v>
      </c>
      <c r="V19" s="420"/>
      <c r="W19" s="420"/>
      <c r="X19" s="427">
        <v>2</v>
      </c>
      <c r="Y19" s="427">
        <v>2</v>
      </c>
      <c r="Z19" s="425">
        <v>2</v>
      </c>
      <c r="AA19" s="425">
        <v>2</v>
      </c>
      <c r="AB19" s="425">
        <v>2</v>
      </c>
      <c r="AC19" s="425">
        <v>2</v>
      </c>
      <c r="AD19" s="425">
        <v>2</v>
      </c>
      <c r="AE19" s="425">
        <v>2</v>
      </c>
      <c r="AF19" s="425">
        <v>2</v>
      </c>
      <c r="AG19" s="425">
        <v>2</v>
      </c>
      <c r="AH19" s="425">
        <v>2</v>
      </c>
      <c r="AI19" s="425">
        <v>2</v>
      </c>
      <c r="AJ19" s="425">
        <v>2</v>
      </c>
      <c r="AK19" s="425">
        <v>2</v>
      </c>
      <c r="AL19" s="425">
        <v>2</v>
      </c>
      <c r="AM19" s="425">
        <v>2</v>
      </c>
      <c r="AN19" s="425">
        <v>2</v>
      </c>
      <c r="AO19" s="425">
        <v>2</v>
      </c>
      <c r="AP19" s="433">
        <v>2</v>
      </c>
      <c r="AQ19" s="433">
        <v>2</v>
      </c>
      <c r="AR19" s="433">
        <v>2</v>
      </c>
      <c r="AS19" s="427">
        <v>2</v>
      </c>
      <c r="AT19" s="434"/>
      <c r="AU19" s="434"/>
      <c r="AV19" s="435"/>
      <c r="AW19" s="435"/>
      <c r="AX19" s="435"/>
      <c r="AY19" s="435"/>
      <c r="AZ19" s="435"/>
      <c r="BA19" s="435"/>
      <c r="BB19" s="435"/>
      <c r="BC19" s="435"/>
      <c r="BD19" s="436"/>
      <c r="BE19" s="422">
        <f t="shared" si="3"/>
        <v>44</v>
      </c>
    </row>
    <row r="20" spans="1:58" ht="28.5" customHeight="1" thickBot="1" x14ac:dyDescent="0.3">
      <c r="A20" s="441" t="s">
        <v>277</v>
      </c>
      <c r="B20" s="437" t="s">
        <v>278</v>
      </c>
      <c r="C20" s="543">
        <f t="shared" si="2"/>
        <v>102</v>
      </c>
      <c r="D20" s="548">
        <f t="shared" si="4"/>
        <v>102</v>
      </c>
      <c r="E20" s="418">
        <v>6</v>
      </c>
      <c r="F20" s="425">
        <v>6</v>
      </c>
      <c r="G20" s="425">
        <v>6</v>
      </c>
      <c r="H20" s="425">
        <v>6</v>
      </c>
      <c r="I20" s="425">
        <v>6</v>
      </c>
      <c r="J20" s="425">
        <v>6</v>
      </c>
      <c r="K20" s="425">
        <v>6</v>
      </c>
      <c r="L20" s="425">
        <v>6</v>
      </c>
      <c r="M20" s="425">
        <v>6</v>
      </c>
      <c r="N20" s="425">
        <v>6</v>
      </c>
      <c r="O20" s="425">
        <v>6</v>
      </c>
      <c r="P20" s="425">
        <v>6</v>
      </c>
      <c r="Q20" s="425">
        <v>6</v>
      </c>
      <c r="R20" s="425">
        <v>6</v>
      </c>
      <c r="S20" s="425">
        <v>6</v>
      </c>
      <c r="T20" s="425">
        <v>6</v>
      </c>
      <c r="U20" s="425">
        <v>6</v>
      </c>
      <c r="V20" s="420"/>
      <c r="W20" s="420"/>
      <c r="X20" s="427">
        <v>0</v>
      </c>
      <c r="Y20" s="427">
        <v>0</v>
      </c>
      <c r="Z20" s="431">
        <v>0</v>
      </c>
      <c r="AA20" s="431">
        <v>0</v>
      </c>
      <c r="AB20" s="440">
        <v>0</v>
      </c>
      <c r="AC20" s="440">
        <v>0</v>
      </c>
      <c r="AD20" s="440">
        <v>0</v>
      </c>
      <c r="AE20" s="440">
        <v>0</v>
      </c>
      <c r="AF20" s="440">
        <v>0</v>
      </c>
      <c r="AG20" s="440">
        <v>0</v>
      </c>
      <c r="AH20" s="440">
        <v>0</v>
      </c>
      <c r="AI20" s="431">
        <v>0</v>
      </c>
      <c r="AJ20" s="431">
        <v>0</v>
      </c>
      <c r="AK20" s="431">
        <v>0</v>
      </c>
      <c r="AL20" s="431">
        <v>0</v>
      </c>
      <c r="AM20" s="440">
        <v>0</v>
      </c>
      <c r="AN20" s="440">
        <v>0</v>
      </c>
      <c r="AO20" s="440">
        <v>0</v>
      </c>
      <c r="AP20" s="440">
        <v>0</v>
      </c>
      <c r="AQ20" s="425">
        <v>0</v>
      </c>
      <c r="AR20" s="425">
        <v>0</v>
      </c>
      <c r="AS20" s="440">
        <v>0</v>
      </c>
      <c r="AT20" s="419"/>
      <c r="AU20" s="419"/>
      <c r="AV20" s="420"/>
      <c r="AW20" s="420"/>
      <c r="AX20" s="420"/>
      <c r="AY20" s="420"/>
      <c r="AZ20" s="420"/>
      <c r="BA20" s="420"/>
      <c r="BB20" s="420"/>
      <c r="BC20" s="420"/>
      <c r="BD20" s="421"/>
      <c r="BE20" s="422">
        <f t="shared" si="3"/>
        <v>0</v>
      </c>
    </row>
    <row r="21" spans="1:58" ht="28.5" customHeight="1" thickBot="1" x14ac:dyDescent="0.3">
      <c r="A21" s="444" t="s">
        <v>126</v>
      </c>
      <c r="B21" s="445" t="s">
        <v>251</v>
      </c>
      <c r="C21" s="544">
        <f>SUM(D21,BE21)</f>
        <v>63</v>
      </c>
      <c r="D21" s="549">
        <v>0</v>
      </c>
      <c r="E21" s="431">
        <v>0</v>
      </c>
      <c r="F21" s="431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</v>
      </c>
      <c r="L21" s="440">
        <v>0</v>
      </c>
      <c r="M21" s="440">
        <v>0</v>
      </c>
      <c r="N21" s="431">
        <v>0</v>
      </c>
      <c r="O21" s="431">
        <v>0</v>
      </c>
      <c r="P21" s="425">
        <v>0</v>
      </c>
      <c r="Q21" s="425">
        <v>0</v>
      </c>
      <c r="R21" s="425">
        <v>0</v>
      </c>
      <c r="S21" s="425">
        <v>0</v>
      </c>
      <c r="T21" s="425">
        <v>0</v>
      </c>
      <c r="U21" s="425">
        <v>0</v>
      </c>
      <c r="V21" s="420"/>
      <c r="W21" s="421"/>
      <c r="X21" s="427">
        <v>3</v>
      </c>
      <c r="Y21" s="427">
        <v>3</v>
      </c>
      <c r="Z21" s="418">
        <v>3</v>
      </c>
      <c r="AA21" s="418">
        <v>3</v>
      </c>
      <c r="AB21" s="430">
        <v>3</v>
      </c>
      <c r="AC21" s="427">
        <v>3</v>
      </c>
      <c r="AD21" s="427">
        <v>3</v>
      </c>
      <c r="AE21" s="427">
        <v>3</v>
      </c>
      <c r="AF21" s="427">
        <v>3</v>
      </c>
      <c r="AG21" s="427">
        <v>3</v>
      </c>
      <c r="AH21" s="427">
        <v>3</v>
      </c>
      <c r="AI21" s="427">
        <v>3</v>
      </c>
      <c r="AJ21" s="427">
        <v>3</v>
      </c>
      <c r="AK21" s="427">
        <v>3</v>
      </c>
      <c r="AL21" s="425">
        <v>3</v>
      </c>
      <c r="AM21" s="425">
        <v>3</v>
      </c>
      <c r="AN21" s="418">
        <v>3</v>
      </c>
      <c r="AO21" s="431">
        <v>3</v>
      </c>
      <c r="AP21" s="431">
        <v>3</v>
      </c>
      <c r="AQ21" s="431">
        <v>3</v>
      </c>
      <c r="AR21" s="431">
        <v>3</v>
      </c>
      <c r="AS21" s="427">
        <v>0</v>
      </c>
      <c r="AT21" s="434"/>
      <c r="AU21" s="434"/>
      <c r="AV21" s="435"/>
      <c r="AW21" s="435"/>
      <c r="AX21" s="435"/>
      <c r="AY21" s="435"/>
      <c r="AZ21" s="435"/>
      <c r="BA21" s="435"/>
      <c r="BB21" s="435"/>
      <c r="BC21" s="435"/>
      <c r="BD21" s="435"/>
      <c r="BE21" s="422">
        <f t="shared" si="3"/>
        <v>63</v>
      </c>
    </row>
    <row r="22" spans="1:58" ht="28.5" customHeight="1" thickTop="1" thickBot="1" x14ac:dyDescent="0.3">
      <c r="A22" s="447" t="s">
        <v>279</v>
      </c>
      <c r="B22" s="448" t="s">
        <v>252</v>
      </c>
      <c r="C22" s="545">
        <v>36</v>
      </c>
      <c r="D22" s="550">
        <f>SUM(E22:W22)</f>
        <v>34</v>
      </c>
      <c r="E22" s="439">
        <v>2</v>
      </c>
      <c r="F22" s="431">
        <v>2</v>
      </c>
      <c r="G22" s="431">
        <v>2</v>
      </c>
      <c r="H22" s="431">
        <v>2</v>
      </c>
      <c r="I22" s="431">
        <v>2</v>
      </c>
      <c r="J22" s="431">
        <v>2</v>
      </c>
      <c r="K22" s="431">
        <v>2</v>
      </c>
      <c r="L22" s="431">
        <v>2</v>
      </c>
      <c r="M22" s="431">
        <v>2</v>
      </c>
      <c r="N22" s="431">
        <v>2</v>
      </c>
      <c r="O22" s="431">
        <v>2</v>
      </c>
      <c r="P22" s="431">
        <v>2</v>
      </c>
      <c r="Q22" s="431">
        <v>2</v>
      </c>
      <c r="R22" s="431">
        <v>2</v>
      </c>
      <c r="S22" s="431">
        <v>2</v>
      </c>
      <c r="T22" s="431">
        <v>2</v>
      </c>
      <c r="U22" s="431">
        <v>2</v>
      </c>
      <c r="V22" s="435"/>
      <c r="W22" s="435"/>
      <c r="X22" s="440">
        <v>0</v>
      </c>
      <c r="Y22" s="440">
        <v>0</v>
      </c>
      <c r="Z22" s="431">
        <v>0</v>
      </c>
      <c r="AA22" s="431">
        <v>0</v>
      </c>
      <c r="AB22" s="440">
        <v>0</v>
      </c>
      <c r="AC22" s="440">
        <v>0</v>
      </c>
      <c r="AD22" s="440">
        <v>0</v>
      </c>
      <c r="AE22" s="440">
        <v>0</v>
      </c>
      <c r="AF22" s="440">
        <v>0</v>
      </c>
      <c r="AG22" s="440">
        <v>0</v>
      </c>
      <c r="AH22" s="440">
        <v>0</v>
      </c>
      <c r="AI22" s="440">
        <v>0</v>
      </c>
      <c r="AJ22" s="440">
        <v>0</v>
      </c>
      <c r="AK22" s="440">
        <v>0</v>
      </c>
      <c r="AL22" s="431">
        <v>0</v>
      </c>
      <c r="AM22" s="431">
        <v>0</v>
      </c>
      <c r="AN22" s="431">
        <v>0</v>
      </c>
      <c r="AO22" s="431">
        <v>0</v>
      </c>
      <c r="AP22" s="431">
        <v>0</v>
      </c>
      <c r="AQ22" s="431">
        <v>0</v>
      </c>
      <c r="AR22" s="431">
        <v>0</v>
      </c>
      <c r="AS22" s="440">
        <v>0</v>
      </c>
      <c r="AT22" s="434"/>
      <c r="AU22" s="434"/>
      <c r="AV22" s="435"/>
      <c r="AW22" s="435"/>
      <c r="AX22" s="435"/>
      <c r="AY22" s="435"/>
      <c r="AZ22" s="435"/>
      <c r="BA22" s="435"/>
      <c r="BB22" s="435"/>
      <c r="BC22" s="435"/>
      <c r="BD22" s="435"/>
      <c r="BE22" s="422">
        <f t="shared" si="3"/>
        <v>0</v>
      </c>
      <c r="BF22" s="451"/>
    </row>
    <row r="23" spans="1:58" ht="35.1" customHeight="1" thickTop="1" thickBot="1" x14ac:dyDescent="0.3">
      <c r="A23" s="452" t="s">
        <v>185</v>
      </c>
      <c r="B23" s="448" t="s">
        <v>280</v>
      </c>
      <c r="C23" s="545">
        <f>SUM(D23,BE23)</f>
        <v>44</v>
      </c>
      <c r="D23" s="550">
        <f>SUM(E23:W23)</f>
        <v>0</v>
      </c>
      <c r="E23" s="431">
        <v>0</v>
      </c>
      <c r="F23" s="431">
        <v>0</v>
      </c>
      <c r="G23" s="440">
        <v>0</v>
      </c>
      <c r="H23" s="440">
        <v>0</v>
      </c>
      <c r="I23" s="440">
        <v>0</v>
      </c>
      <c r="J23" s="440">
        <v>0</v>
      </c>
      <c r="K23" s="440">
        <v>0</v>
      </c>
      <c r="L23" s="440">
        <v>0</v>
      </c>
      <c r="M23" s="440">
        <v>0</v>
      </c>
      <c r="N23" s="431">
        <v>0</v>
      </c>
      <c r="O23" s="431">
        <v>0</v>
      </c>
      <c r="P23" s="425">
        <v>0</v>
      </c>
      <c r="Q23" s="425">
        <v>0</v>
      </c>
      <c r="R23" s="425">
        <v>0</v>
      </c>
      <c r="S23" s="425">
        <v>0</v>
      </c>
      <c r="T23" s="425">
        <v>0</v>
      </c>
      <c r="U23" s="425">
        <v>0</v>
      </c>
      <c r="V23" s="420"/>
      <c r="W23" s="421"/>
      <c r="X23" s="440">
        <v>2</v>
      </c>
      <c r="Y23" s="440">
        <v>2</v>
      </c>
      <c r="Z23" s="425">
        <v>2</v>
      </c>
      <c r="AA23" s="425">
        <v>2</v>
      </c>
      <c r="AB23" s="425">
        <v>2</v>
      </c>
      <c r="AC23" s="425">
        <v>2</v>
      </c>
      <c r="AD23" s="425">
        <v>2</v>
      </c>
      <c r="AE23" s="425">
        <v>2</v>
      </c>
      <c r="AF23" s="425">
        <v>2</v>
      </c>
      <c r="AG23" s="425">
        <v>2</v>
      </c>
      <c r="AH23" s="425">
        <v>2</v>
      </c>
      <c r="AI23" s="425">
        <v>2</v>
      </c>
      <c r="AJ23" s="425">
        <v>2</v>
      </c>
      <c r="AK23" s="425">
        <v>2</v>
      </c>
      <c r="AL23" s="425">
        <v>2</v>
      </c>
      <c r="AM23" s="425">
        <v>2</v>
      </c>
      <c r="AN23" s="425">
        <v>2</v>
      </c>
      <c r="AO23" s="425">
        <v>2</v>
      </c>
      <c r="AP23" s="433">
        <v>2</v>
      </c>
      <c r="AQ23" s="433">
        <v>2</v>
      </c>
      <c r="AR23" s="433">
        <v>2</v>
      </c>
      <c r="AS23" s="427">
        <v>2</v>
      </c>
      <c r="AT23" s="434"/>
      <c r="AU23" s="434"/>
      <c r="AV23" s="435"/>
      <c r="AW23" s="435"/>
      <c r="AX23" s="435"/>
      <c r="AY23" s="435"/>
      <c r="AZ23" s="435"/>
      <c r="BA23" s="435"/>
      <c r="BB23" s="435"/>
      <c r="BC23" s="435"/>
      <c r="BD23" s="435"/>
      <c r="BE23" s="422">
        <f t="shared" si="3"/>
        <v>44</v>
      </c>
      <c r="BF23" s="451"/>
    </row>
    <row r="24" spans="1:58" ht="35.1" customHeight="1" thickTop="1" thickBot="1" x14ac:dyDescent="0.3">
      <c r="A24" s="452" t="s">
        <v>188</v>
      </c>
      <c r="B24" s="448" t="s">
        <v>281</v>
      </c>
      <c r="C24" s="546">
        <f>SUM(D24,BE24)</f>
        <v>103</v>
      </c>
      <c r="D24" s="551">
        <f>SUM(E24:W24)</f>
        <v>51</v>
      </c>
      <c r="E24" s="439">
        <v>3</v>
      </c>
      <c r="F24" s="431">
        <v>3</v>
      </c>
      <c r="G24" s="431">
        <v>3</v>
      </c>
      <c r="H24" s="431">
        <v>3</v>
      </c>
      <c r="I24" s="431">
        <v>3</v>
      </c>
      <c r="J24" s="431">
        <v>3</v>
      </c>
      <c r="K24" s="431">
        <v>3</v>
      </c>
      <c r="L24" s="431">
        <v>3</v>
      </c>
      <c r="M24" s="431">
        <v>3</v>
      </c>
      <c r="N24" s="431">
        <v>3</v>
      </c>
      <c r="O24" s="431">
        <v>3</v>
      </c>
      <c r="P24" s="431">
        <v>3</v>
      </c>
      <c r="Q24" s="431">
        <v>3</v>
      </c>
      <c r="R24" s="431">
        <v>3</v>
      </c>
      <c r="S24" s="431">
        <v>3</v>
      </c>
      <c r="T24" s="431">
        <v>3</v>
      </c>
      <c r="U24" s="431">
        <v>3</v>
      </c>
      <c r="V24" s="435"/>
      <c r="W24" s="435"/>
      <c r="X24" s="440">
        <v>2</v>
      </c>
      <c r="Y24" s="440">
        <v>2</v>
      </c>
      <c r="Z24" s="431">
        <v>2</v>
      </c>
      <c r="AA24" s="431">
        <v>2</v>
      </c>
      <c r="AB24" s="440">
        <v>2</v>
      </c>
      <c r="AC24" s="440">
        <v>2</v>
      </c>
      <c r="AD24" s="440">
        <v>2</v>
      </c>
      <c r="AE24" s="440">
        <v>2</v>
      </c>
      <c r="AF24" s="440">
        <v>2</v>
      </c>
      <c r="AG24" s="440">
        <v>2</v>
      </c>
      <c r="AH24" s="440">
        <v>2</v>
      </c>
      <c r="AI24" s="440">
        <v>2</v>
      </c>
      <c r="AJ24" s="440">
        <v>2</v>
      </c>
      <c r="AK24" s="440">
        <v>2</v>
      </c>
      <c r="AL24" s="431">
        <v>2</v>
      </c>
      <c r="AM24" s="431">
        <v>2</v>
      </c>
      <c r="AN24" s="431">
        <v>2</v>
      </c>
      <c r="AO24" s="431">
        <v>3</v>
      </c>
      <c r="AP24" s="431">
        <v>3</v>
      </c>
      <c r="AQ24" s="431">
        <v>3</v>
      </c>
      <c r="AR24" s="431">
        <v>3</v>
      </c>
      <c r="AS24" s="440">
        <v>6</v>
      </c>
      <c r="AT24" s="434"/>
      <c r="AU24" s="434"/>
      <c r="AV24" s="435"/>
      <c r="AW24" s="435"/>
      <c r="AX24" s="435"/>
      <c r="AY24" s="435"/>
      <c r="AZ24" s="435"/>
      <c r="BA24" s="435"/>
      <c r="BB24" s="435"/>
      <c r="BC24" s="435"/>
      <c r="BD24" s="435"/>
      <c r="BE24" s="422">
        <f t="shared" si="3"/>
        <v>52</v>
      </c>
      <c r="BF24" s="451"/>
    </row>
    <row r="25" spans="1:58" ht="35.1" customHeight="1" x14ac:dyDescent="0.4">
      <c r="A25" s="453"/>
      <c r="B25" s="453"/>
      <c r="C25" s="454"/>
      <c r="D25" s="455"/>
      <c r="E25" s="595"/>
      <c r="F25" s="788" t="s">
        <v>282</v>
      </c>
      <c r="G25" s="789"/>
      <c r="H25" s="789"/>
      <c r="I25" s="789"/>
      <c r="J25" s="789"/>
      <c r="K25" s="789"/>
      <c r="L25" s="458"/>
      <c r="M25" s="596"/>
      <c r="N25" s="788" t="s">
        <v>283</v>
      </c>
      <c r="O25" s="789"/>
      <c r="P25" s="789"/>
      <c r="Q25" s="789"/>
      <c r="R25" s="789"/>
      <c r="S25" s="577" t="s">
        <v>350</v>
      </c>
      <c r="T25" s="578" t="s">
        <v>351</v>
      </c>
      <c r="U25" s="578"/>
      <c r="V25" s="578"/>
      <c r="W25" s="578"/>
      <c r="X25" s="579"/>
      <c r="Y25" s="579"/>
      <c r="Z25" s="578"/>
      <c r="AA25" s="578"/>
      <c r="AB25" s="580"/>
      <c r="AC25" s="580"/>
      <c r="AD25" s="457"/>
      <c r="AE25" s="457"/>
      <c r="AF25" s="457"/>
      <c r="AG25" s="457"/>
      <c r="AH25" s="457"/>
      <c r="AI25" s="457"/>
      <c r="AJ25" s="457"/>
      <c r="AK25" s="457"/>
      <c r="AL25" s="458"/>
      <c r="AM25" s="458"/>
      <c r="AN25" s="458"/>
      <c r="AO25" s="458"/>
      <c r="AP25" s="458"/>
      <c r="AQ25" s="458"/>
      <c r="AR25" s="458"/>
      <c r="AS25" s="459"/>
      <c r="AT25" s="459"/>
      <c r="AU25" s="459"/>
      <c r="AV25" s="459"/>
      <c r="AW25" s="459"/>
      <c r="AX25" s="459"/>
      <c r="AY25" s="459"/>
      <c r="AZ25" s="459"/>
      <c r="BA25" s="459"/>
      <c r="BB25" s="459"/>
      <c r="BC25" s="459"/>
      <c r="BD25" s="459"/>
      <c r="BE25" s="453"/>
      <c r="BF25" s="451"/>
    </row>
    <row r="26" spans="1:58" ht="35.1" customHeight="1" x14ac:dyDescent="0.25">
      <c r="A26" s="453"/>
      <c r="B26" s="453"/>
      <c r="C26" s="454"/>
      <c r="D26" s="455"/>
      <c r="AE26" s="457"/>
      <c r="AF26" s="457"/>
      <c r="AG26" s="457"/>
      <c r="AH26" s="457"/>
      <c r="AI26" s="457"/>
      <c r="AJ26" s="457"/>
      <c r="AK26" s="457"/>
      <c r="AL26" s="458"/>
      <c r="AM26" s="458"/>
      <c r="AN26" s="458"/>
      <c r="AO26" s="458"/>
      <c r="AP26" s="458"/>
      <c r="AQ26" s="458"/>
      <c r="AR26" s="458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59"/>
      <c r="BE26" s="453"/>
      <c r="BF26" s="451"/>
    </row>
    <row r="27" spans="1:58" ht="35.1" customHeight="1" x14ac:dyDescent="0.25">
      <c r="A27" s="453"/>
      <c r="B27" s="453"/>
      <c r="C27" s="454"/>
      <c r="D27" s="455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7"/>
      <c r="Y27" s="457"/>
      <c r="Z27" s="458"/>
      <c r="AA27" s="458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  <c r="AL27" s="458"/>
      <c r="AM27" s="458"/>
      <c r="AN27" s="458"/>
      <c r="AO27" s="458"/>
      <c r="AP27" s="458"/>
      <c r="AQ27" s="458"/>
      <c r="AR27" s="458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60"/>
      <c r="BF27" s="451"/>
    </row>
    <row r="28" spans="1:58" ht="35.1" customHeight="1" x14ac:dyDescent="0.25">
      <c r="A28" s="453"/>
      <c r="B28" s="453"/>
      <c r="C28" s="454"/>
      <c r="D28" s="455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7"/>
      <c r="Y28" s="457"/>
      <c r="Z28" s="458"/>
      <c r="AA28" s="458"/>
      <c r="AB28" s="457"/>
      <c r="AC28" s="457"/>
      <c r="AD28" s="457"/>
      <c r="AE28" s="457"/>
      <c r="AF28" s="457"/>
      <c r="AG28" s="457"/>
      <c r="AH28" s="457"/>
      <c r="AI28" s="457"/>
      <c r="AJ28" s="457"/>
      <c r="AK28" s="457"/>
      <c r="AL28" s="458"/>
      <c r="AM28" s="458"/>
      <c r="AN28" s="458"/>
      <c r="AO28" s="458"/>
      <c r="AP28" s="458"/>
      <c r="AQ28" s="458"/>
      <c r="AR28" s="458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59"/>
      <c r="BE28" s="460"/>
      <c r="BF28" s="451"/>
    </row>
    <row r="29" spans="1:58" ht="35.1" customHeight="1" x14ac:dyDescent="0.25">
      <c r="A29" s="453"/>
      <c r="B29" s="453"/>
      <c r="C29" s="454"/>
      <c r="D29" s="455"/>
      <c r="L29" s="458"/>
      <c r="M29" s="458"/>
      <c r="N29" s="458"/>
      <c r="O29" s="458"/>
      <c r="P29" s="458"/>
      <c r="W29" s="458"/>
      <c r="X29" s="457"/>
      <c r="Y29" s="457"/>
      <c r="Z29" s="458"/>
      <c r="AA29" s="458"/>
      <c r="AB29" s="457"/>
      <c r="AC29" s="457"/>
      <c r="AD29" s="457"/>
      <c r="AE29" s="457"/>
      <c r="AF29" s="457"/>
      <c r="AG29" s="457"/>
      <c r="AH29" s="457"/>
      <c r="AI29" s="457"/>
      <c r="AJ29" s="457"/>
      <c r="AK29" s="457"/>
      <c r="AL29" s="458"/>
      <c r="AM29" s="458"/>
      <c r="AN29" s="458"/>
      <c r="AO29" s="458"/>
      <c r="AP29" s="458"/>
      <c r="AQ29" s="458"/>
      <c r="AR29" s="458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59"/>
      <c r="BE29" s="460"/>
      <c r="BF29" s="451"/>
    </row>
    <row r="30" spans="1:58" ht="35.1" customHeight="1" x14ac:dyDescent="0.25">
      <c r="A30" s="453"/>
      <c r="B30" s="453"/>
      <c r="C30" s="454"/>
      <c r="D30" s="455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7"/>
      <c r="Y30" s="457"/>
      <c r="Z30" s="458"/>
      <c r="AA30" s="458"/>
      <c r="AB30" s="457"/>
      <c r="AC30" s="457"/>
      <c r="AD30" s="457"/>
      <c r="AE30" s="457"/>
      <c r="AF30" s="457"/>
      <c r="AG30" s="457"/>
      <c r="AH30" s="457"/>
      <c r="AI30" s="457"/>
      <c r="AJ30" s="457"/>
      <c r="AK30" s="457"/>
      <c r="AL30" s="458"/>
      <c r="AM30" s="458"/>
      <c r="AN30" s="458"/>
      <c r="AO30" s="458"/>
      <c r="AP30" s="458"/>
      <c r="AQ30" s="458"/>
      <c r="AR30" s="458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59"/>
      <c r="BE30" s="460"/>
      <c r="BF30" s="451"/>
    </row>
    <row r="31" spans="1:58" ht="35.1" customHeight="1" x14ac:dyDescent="0.25">
      <c r="A31" s="453"/>
      <c r="B31" s="453"/>
      <c r="C31" s="454"/>
      <c r="D31" s="455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7"/>
      <c r="Y31" s="457"/>
      <c r="Z31" s="458"/>
      <c r="AA31" s="458"/>
      <c r="AB31" s="457"/>
      <c r="AC31" s="457"/>
      <c r="AD31" s="457"/>
      <c r="AE31" s="457"/>
      <c r="AF31" s="457"/>
      <c r="AG31" s="457"/>
      <c r="AH31" s="457"/>
      <c r="AI31" s="457"/>
      <c r="AJ31" s="457"/>
      <c r="AK31" s="457"/>
      <c r="AL31" s="458"/>
      <c r="AM31" s="458"/>
      <c r="AN31" s="458"/>
      <c r="AO31" s="458"/>
      <c r="AP31" s="458"/>
      <c r="AQ31" s="458"/>
      <c r="AR31" s="458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59"/>
      <c r="BE31" s="460"/>
      <c r="BF31" s="451"/>
    </row>
    <row r="32" spans="1:58" ht="35.1" customHeight="1" x14ac:dyDescent="0.25">
      <c r="A32" s="453"/>
      <c r="B32" s="453"/>
      <c r="C32" s="454"/>
      <c r="D32" s="455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7"/>
      <c r="Y32" s="457"/>
      <c r="Z32" s="458"/>
      <c r="AA32" s="458"/>
      <c r="AB32" s="457"/>
      <c r="AC32" s="457"/>
      <c r="AD32" s="457"/>
      <c r="AE32" s="457"/>
      <c r="AF32" s="457"/>
      <c r="AG32" s="457"/>
      <c r="AH32" s="457"/>
      <c r="AI32" s="457"/>
      <c r="AJ32" s="457"/>
      <c r="AK32" s="457"/>
      <c r="AL32" s="458"/>
      <c r="AM32" s="458"/>
      <c r="AN32" s="458"/>
      <c r="AO32" s="458"/>
      <c r="AP32" s="458"/>
      <c r="AQ32" s="458"/>
      <c r="AR32" s="458"/>
      <c r="AS32" s="459"/>
      <c r="AT32" s="459"/>
      <c r="AU32" s="459"/>
      <c r="AV32" s="459"/>
      <c r="AW32" s="459"/>
      <c r="AX32" s="459"/>
      <c r="AY32" s="459"/>
      <c r="AZ32" s="459"/>
      <c r="BA32" s="459"/>
      <c r="BB32" s="459"/>
      <c r="BC32" s="459"/>
      <c r="BD32" s="459"/>
      <c r="BE32" s="460"/>
      <c r="BF32" s="451"/>
    </row>
    <row r="33" spans="1:58" ht="35.1" customHeight="1" x14ac:dyDescent="0.25">
      <c r="A33" s="453"/>
      <c r="B33" s="453"/>
      <c r="C33" s="454"/>
      <c r="D33" s="455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7"/>
      <c r="Y33" s="457"/>
      <c r="Z33" s="458"/>
      <c r="AA33" s="458"/>
      <c r="AB33" s="457"/>
      <c r="AC33" s="457"/>
      <c r="AD33" s="457"/>
      <c r="AE33" s="457"/>
      <c r="AF33" s="457"/>
      <c r="AG33" s="457"/>
      <c r="AH33" s="457"/>
      <c r="AI33" s="457"/>
      <c r="AJ33" s="457"/>
      <c r="AK33" s="457"/>
      <c r="AL33" s="458"/>
      <c r="AM33" s="458"/>
      <c r="AN33" s="458"/>
      <c r="AO33" s="458"/>
      <c r="AP33" s="458"/>
      <c r="AQ33" s="458"/>
      <c r="AR33" s="458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60"/>
      <c r="BF33" s="451"/>
    </row>
    <row r="34" spans="1:58" ht="35.1" customHeight="1" x14ac:dyDescent="0.25">
      <c r="A34" s="453"/>
      <c r="B34" s="453"/>
      <c r="C34" s="454"/>
      <c r="D34" s="455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7"/>
      <c r="Y34" s="457"/>
      <c r="Z34" s="458"/>
      <c r="AA34" s="458"/>
      <c r="AB34" s="457"/>
      <c r="AC34" s="457"/>
      <c r="AD34" s="457"/>
      <c r="AE34" s="457"/>
      <c r="AF34" s="457"/>
      <c r="AG34" s="457"/>
      <c r="AH34" s="457"/>
      <c r="AI34" s="457"/>
      <c r="AJ34" s="457"/>
      <c r="AK34" s="457"/>
      <c r="AL34" s="458"/>
      <c r="AM34" s="458"/>
      <c r="AN34" s="458"/>
      <c r="AO34" s="458"/>
      <c r="AP34" s="458"/>
      <c r="AQ34" s="458"/>
      <c r="AR34" s="458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60"/>
      <c r="BF34" s="451"/>
    </row>
    <row r="35" spans="1:58" ht="35.1" customHeight="1" x14ac:dyDescent="0.25">
      <c r="A35" s="453"/>
      <c r="B35" s="453"/>
      <c r="C35" s="454"/>
      <c r="D35" s="455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7"/>
      <c r="Y35" s="457"/>
      <c r="Z35" s="458"/>
      <c r="AA35" s="458"/>
      <c r="AB35" s="457"/>
      <c r="AC35" s="457"/>
      <c r="AD35" s="457"/>
      <c r="AE35" s="457"/>
      <c r="AF35" s="457"/>
      <c r="AG35" s="457"/>
      <c r="AH35" s="457"/>
      <c r="AI35" s="457"/>
      <c r="AJ35" s="457"/>
      <c r="AK35" s="457"/>
      <c r="AL35" s="458"/>
      <c r="AM35" s="458"/>
      <c r="AN35" s="458"/>
      <c r="AO35" s="458"/>
      <c r="AP35" s="458"/>
      <c r="AQ35" s="458"/>
      <c r="AR35" s="458"/>
      <c r="AS35" s="459"/>
      <c r="AT35" s="459"/>
      <c r="AU35" s="459"/>
      <c r="AV35" s="459"/>
      <c r="AW35" s="459"/>
      <c r="AX35" s="459"/>
      <c r="AY35" s="459"/>
      <c r="AZ35" s="459"/>
      <c r="BA35" s="459"/>
      <c r="BB35" s="459"/>
      <c r="BC35" s="459"/>
      <c r="BD35" s="459"/>
      <c r="BE35" s="460"/>
      <c r="BF35" s="451"/>
    </row>
    <row r="36" spans="1:58" ht="35.1" customHeight="1" x14ac:dyDescent="0.25">
      <c r="A36" s="453"/>
      <c r="B36" s="453"/>
      <c r="C36" s="454"/>
      <c r="D36" s="455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58"/>
      <c r="X36" s="457"/>
      <c r="Y36" s="457"/>
      <c r="Z36" s="458"/>
      <c r="AA36" s="458"/>
      <c r="AB36" s="457"/>
      <c r="AC36" s="457"/>
      <c r="AD36" s="457"/>
      <c r="AE36" s="457"/>
      <c r="AF36" s="457"/>
      <c r="AG36" s="457"/>
      <c r="AH36" s="457"/>
      <c r="AI36" s="457"/>
      <c r="AJ36" s="457"/>
      <c r="AK36" s="457"/>
      <c r="AL36" s="458"/>
      <c r="AM36" s="458"/>
      <c r="AN36" s="458"/>
      <c r="AO36" s="458"/>
      <c r="AP36" s="458"/>
      <c r="AQ36" s="458"/>
      <c r="AR36" s="458"/>
      <c r="AS36" s="459"/>
      <c r="AT36" s="459"/>
      <c r="AU36" s="459"/>
      <c r="AV36" s="459"/>
      <c r="AW36" s="459"/>
      <c r="AX36" s="459"/>
      <c r="AY36" s="459"/>
      <c r="AZ36" s="459"/>
      <c r="BA36" s="459"/>
      <c r="BB36" s="459"/>
      <c r="BC36" s="459"/>
      <c r="BD36" s="459"/>
      <c r="BE36" s="460"/>
      <c r="BF36" s="451"/>
    </row>
    <row r="37" spans="1:58" ht="35.1" customHeight="1" x14ac:dyDescent="0.25">
      <c r="A37" s="453"/>
      <c r="B37" s="453"/>
      <c r="C37" s="454"/>
      <c r="D37" s="455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  <c r="W37" s="458"/>
      <c r="X37" s="457"/>
      <c r="Y37" s="457"/>
      <c r="Z37" s="458"/>
      <c r="AA37" s="458"/>
      <c r="AB37" s="457"/>
      <c r="AC37" s="457"/>
      <c r="AD37" s="457"/>
      <c r="AE37" s="457"/>
      <c r="AF37" s="457"/>
      <c r="AG37" s="457"/>
      <c r="AH37" s="457"/>
      <c r="AI37" s="457"/>
      <c r="AJ37" s="457"/>
      <c r="AK37" s="457"/>
      <c r="AL37" s="458"/>
      <c r="AM37" s="458"/>
      <c r="AN37" s="458"/>
      <c r="AO37" s="458"/>
      <c r="AP37" s="458"/>
      <c r="AQ37" s="458"/>
      <c r="AR37" s="458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59"/>
      <c r="BE37" s="460"/>
      <c r="BF37" s="451"/>
    </row>
    <row r="38" spans="1:58" ht="35.1" customHeight="1" x14ac:dyDescent="0.25">
      <c r="A38" s="453"/>
      <c r="B38" s="453"/>
      <c r="C38" s="454"/>
      <c r="D38" s="455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458"/>
      <c r="X38" s="457"/>
      <c r="Y38" s="457"/>
      <c r="Z38" s="458"/>
      <c r="AA38" s="458"/>
      <c r="AB38" s="457"/>
      <c r="AC38" s="457"/>
      <c r="AD38" s="457"/>
      <c r="AE38" s="457"/>
      <c r="AF38" s="457"/>
      <c r="AG38" s="457"/>
      <c r="AH38" s="457"/>
      <c r="AI38" s="457"/>
      <c r="AJ38" s="457"/>
      <c r="AK38" s="457"/>
      <c r="AL38" s="458"/>
      <c r="AM38" s="458"/>
      <c r="AN38" s="458"/>
      <c r="AO38" s="458"/>
      <c r="AP38" s="458"/>
      <c r="AQ38" s="458"/>
      <c r="AR38" s="458"/>
      <c r="AS38" s="459"/>
      <c r="AT38" s="459"/>
      <c r="AU38" s="459"/>
      <c r="AV38" s="459"/>
      <c r="AW38" s="459"/>
      <c r="AX38" s="459"/>
      <c r="AY38" s="459"/>
      <c r="AZ38" s="459"/>
      <c r="BA38" s="459"/>
      <c r="BB38" s="459"/>
      <c r="BC38" s="459"/>
      <c r="BD38" s="459"/>
      <c r="BE38" s="460"/>
      <c r="BF38" s="451"/>
    </row>
    <row r="39" spans="1:58" ht="35.1" customHeight="1" x14ac:dyDescent="0.25">
      <c r="A39" s="463"/>
      <c r="B39" s="463"/>
      <c r="C39" s="464"/>
      <c r="D39" s="465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457"/>
      <c r="AB39" s="457"/>
      <c r="AC39" s="457"/>
      <c r="AD39" s="457"/>
      <c r="AE39" s="457"/>
      <c r="AF39" s="457"/>
      <c r="AG39" s="457"/>
      <c r="AH39" s="457"/>
      <c r="AI39" s="457"/>
      <c r="AJ39" s="457"/>
      <c r="AK39" s="457"/>
      <c r="AL39" s="457"/>
      <c r="AM39" s="457"/>
      <c r="AN39" s="457"/>
      <c r="AO39" s="457"/>
      <c r="AP39" s="457"/>
      <c r="AQ39" s="457"/>
      <c r="AR39" s="457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59"/>
      <c r="BE39" s="460"/>
      <c r="BF39" s="451"/>
    </row>
    <row r="40" spans="1:58" ht="35.1" customHeight="1" x14ac:dyDescent="0.25">
      <c r="A40" s="466"/>
      <c r="B40" s="466"/>
      <c r="C40" s="464"/>
      <c r="D40" s="465"/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7"/>
      <c r="AA40" s="457"/>
      <c r="AB40" s="457"/>
      <c r="AC40" s="457"/>
      <c r="AD40" s="457"/>
      <c r="AE40" s="457"/>
      <c r="AF40" s="457"/>
      <c r="AG40" s="457"/>
      <c r="AH40" s="457"/>
      <c r="AI40" s="457"/>
      <c r="AJ40" s="457"/>
      <c r="AK40" s="457"/>
      <c r="AL40" s="457"/>
      <c r="AM40" s="457"/>
      <c r="AN40" s="457"/>
      <c r="AO40" s="457"/>
      <c r="AP40" s="457"/>
      <c r="AQ40" s="457"/>
      <c r="AR40" s="457"/>
      <c r="AS40" s="459"/>
      <c r="AT40" s="459"/>
      <c r="AU40" s="459"/>
      <c r="AV40" s="459"/>
      <c r="AW40" s="459"/>
      <c r="AX40" s="459"/>
      <c r="AY40" s="459"/>
      <c r="AZ40" s="459"/>
      <c r="BA40" s="459"/>
      <c r="BB40" s="459"/>
      <c r="BC40" s="459"/>
      <c r="BD40" s="459"/>
      <c r="BE40" s="460"/>
      <c r="BF40" s="451"/>
    </row>
    <row r="41" spans="1:58" ht="35.1" customHeight="1" x14ac:dyDescent="0.25">
      <c r="A41" s="466"/>
      <c r="B41" s="466"/>
      <c r="C41" s="464"/>
      <c r="D41" s="465"/>
      <c r="E41" s="457"/>
      <c r="F41" s="457"/>
      <c r="G41" s="457"/>
      <c r="H41" s="457"/>
      <c r="I41" s="457"/>
      <c r="J41" s="457"/>
      <c r="K41" s="457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7"/>
      <c r="Y41" s="457"/>
      <c r="Z41" s="457"/>
      <c r="AA41" s="457"/>
      <c r="AB41" s="457"/>
      <c r="AC41" s="457"/>
      <c r="AD41" s="457"/>
      <c r="AE41" s="457"/>
      <c r="AF41" s="457"/>
      <c r="AG41" s="457"/>
      <c r="AH41" s="457"/>
      <c r="AI41" s="457"/>
      <c r="AJ41" s="457"/>
      <c r="AK41" s="457"/>
      <c r="AL41" s="457"/>
      <c r="AM41" s="457"/>
      <c r="AN41" s="457"/>
      <c r="AO41" s="457"/>
      <c r="AP41" s="457"/>
      <c r="AQ41" s="457"/>
      <c r="AR41" s="457"/>
      <c r="AS41" s="459"/>
      <c r="AT41" s="459"/>
      <c r="AU41" s="459"/>
      <c r="AV41" s="459"/>
      <c r="AW41" s="459"/>
      <c r="AX41" s="459"/>
      <c r="AY41" s="459"/>
      <c r="AZ41" s="459"/>
      <c r="BA41" s="459"/>
      <c r="BB41" s="459"/>
      <c r="BC41" s="459"/>
      <c r="BD41" s="459"/>
      <c r="BE41" s="460"/>
      <c r="BF41" s="451"/>
    </row>
    <row r="42" spans="1:58" ht="35.1" customHeight="1" x14ac:dyDescent="0.25">
      <c r="A42" s="466"/>
      <c r="B42" s="466"/>
      <c r="C42" s="464"/>
      <c r="D42" s="465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  <c r="AJ42" s="457"/>
      <c r="AK42" s="457"/>
      <c r="AL42" s="457"/>
      <c r="AM42" s="457"/>
      <c r="AN42" s="457"/>
      <c r="AO42" s="457"/>
      <c r="AP42" s="457"/>
      <c r="AQ42" s="457"/>
      <c r="AR42" s="457"/>
      <c r="AS42" s="459"/>
      <c r="AT42" s="459"/>
      <c r="AU42" s="459"/>
      <c r="AV42" s="459"/>
      <c r="AW42" s="459"/>
      <c r="AX42" s="459"/>
      <c r="AY42" s="459"/>
      <c r="AZ42" s="459"/>
      <c r="BA42" s="459"/>
      <c r="BB42" s="459"/>
      <c r="BC42" s="459"/>
      <c r="BD42" s="459"/>
      <c r="BE42" s="460"/>
      <c r="BF42" s="451"/>
    </row>
    <row r="43" spans="1:58" ht="35.1" customHeight="1" x14ac:dyDescent="0.25">
      <c r="A43" s="466"/>
      <c r="B43" s="466"/>
      <c r="C43" s="464"/>
      <c r="D43" s="465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7"/>
      <c r="AA43" s="457"/>
      <c r="AB43" s="457"/>
      <c r="AC43" s="457"/>
      <c r="AD43" s="457"/>
      <c r="AE43" s="457"/>
      <c r="AF43" s="457"/>
      <c r="AG43" s="457"/>
      <c r="AH43" s="457"/>
      <c r="AI43" s="457"/>
      <c r="AJ43" s="457"/>
      <c r="AK43" s="457"/>
      <c r="AL43" s="457"/>
      <c r="AM43" s="457"/>
      <c r="AN43" s="457"/>
      <c r="AO43" s="457"/>
      <c r="AP43" s="457"/>
      <c r="AQ43" s="457"/>
      <c r="AR43" s="457"/>
      <c r="AS43" s="459"/>
      <c r="AT43" s="459"/>
      <c r="AU43" s="459"/>
      <c r="AV43" s="459"/>
      <c r="AW43" s="459"/>
      <c r="AX43" s="459"/>
      <c r="AY43" s="459"/>
      <c r="AZ43" s="459"/>
      <c r="BA43" s="459"/>
      <c r="BB43" s="459"/>
      <c r="BC43" s="459"/>
      <c r="BD43" s="459"/>
      <c r="BE43" s="460"/>
      <c r="BF43" s="451"/>
    </row>
    <row r="44" spans="1:58" ht="35.1" customHeight="1" x14ac:dyDescent="0.25">
      <c r="A44" s="466"/>
      <c r="B44" s="466"/>
      <c r="C44" s="464"/>
      <c r="D44" s="465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457"/>
      <c r="AK44" s="457"/>
      <c r="AL44" s="457"/>
      <c r="AM44" s="457"/>
      <c r="AN44" s="457"/>
      <c r="AO44" s="457"/>
      <c r="AP44" s="457"/>
      <c r="AQ44" s="457"/>
      <c r="AR44" s="457"/>
      <c r="AS44" s="459"/>
      <c r="AT44" s="459"/>
      <c r="AU44" s="459"/>
      <c r="AV44" s="459"/>
      <c r="AW44" s="459"/>
      <c r="AX44" s="459"/>
      <c r="AY44" s="459"/>
      <c r="AZ44" s="459"/>
      <c r="BA44" s="459"/>
      <c r="BB44" s="459"/>
      <c r="BC44" s="459"/>
      <c r="BD44" s="459"/>
      <c r="BE44" s="460"/>
      <c r="BF44" s="451"/>
    </row>
    <row r="45" spans="1:58" ht="35.1" customHeight="1" x14ac:dyDescent="0.25">
      <c r="A45" s="466"/>
      <c r="B45" s="466"/>
      <c r="C45" s="464"/>
      <c r="D45" s="465"/>
      <c r="E45" s="457"/>
      <c r="F45" s="457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7"/>
      <c r="AA45" s="457"/>
      <c r="AB45" s="457"/>
      <c r="AC45" s="457"/>
      <c r="AD45" s="457"/>
      <c r="AE45" s="457"/>
      <c r="AF45" s="457"/>
      <c r="AG45" s="457"/>
      <c r="AH45" s="457"/>
      <c r="AI45" s="457"/>
      <c r="AJ45" s="457"/>
      <c r="AK45" s="457"/>
      <c r="AL45" s="457"/>
      <c r="AM45" s="457"/>
      <c r="AN45" s="457"/>
      <c r="AO45" s="457"/>
      <c r="AP45" s="457"/>
      <c r="AQ45" s="457"/>
      <c r="AR45" s="457"/>
      <c r="AS45" s="459"/>
      <c r="AT45" s="459"/>
      <c r="AU45" s="459"/>
      <c r="AV45" s="459"/>
      <c r="AW45" s="459"/>
      <c r="AX45" s="459"/>
      <c r="AY45" s="459"/>
      <c r="AZ45" s="459"/>
      <c r="BA45" s="459"/>
      <c r="BB45" s="459"/>
      <c r="BC45" s="459"/>
      <c r="BD45" s="459"/>
      <c r="BE45" s="460"/>
      <c r="BF45" s="451"/>
    </row>
    <row r="46" spans="1:58" ht="35.1" customHeight="1" x14ac:dyDescent="0.25">
      <c r="A46" s="466"/>
      <c r="B46" s="466"/>
      <c r="C46" s="464"/>
      <c r="D46" s="465"/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7"/>
      <c r="Y46" s="457"/>
      <c r="Z46" s="457"/>
      <c r="AA46" s="457"/>
      <c r="AB46" s="457"/>
      <c r="AC46" s="457"/>
      <c r="AD46" s="457"/>
      <c r="AE46" s="457"/>
      <c r="AF46" s="457"/>
      <c r="AG46" s="457"/>
      <c r="AH46" s="457"/>
      <c r="AI46" s="457"/>
      <c r="AJ46" s="457"/>
      <c r="AK46" s="457"/>
      <c r="AL46" s="457"/>
      <c r="AM46" s="457"/>
      <c r="AN46" s="457"/>
      <c r="AO46" s="457"/>
      <c r="AP46" s="457"/>
      <c r="AQ46" s="457"/>
      <c r="AR46" s="457"/>
      <c r="AS46" s="459"/>
      <c r="AT46" s="459"/>
      <c r="AU46" s="459"/>
      <c r="AV46" s="459"/>
      <c r="AW46" s="459"/>
      <c r="AX46" s="459"/>
      <c r="AY46" s="459"/>
      <c r="AZ46" s="459"/>
      <c r="BA46" s="459"/>
      <c r="BB46" s="459"/>
      <c r="BC46" s="459"/>
      <c r="BD46" s="459"/>
      <c r="BE46" s="460"/>
      <c r="BF46" s="451"/>
    </row>
    <row r="47" spans="1:58" ht="35.1" customHeight="1" x14ac:dyDescent="0.25">
      <c r="A47" s="467"/>
      <c r="B47" s="467"/>
      <c r="C47" s="464"/>
      <c r="D47" s="465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7"/>
      <c r="Z47" s="457"/>
      <c r="AA47" s="457"/>
      <c r="AB47" s="457"/>
      <c r="AC47" s="457"/>
      <c r="AD47" s="457"/>
      <c r="AE47" s="457"/>
      <c r="AF47" s="457"/>
      <c r="AG47" s="457"/>
      <c r="AH47" s="457"/>
      <c r="AI47" s="457"/>
      <c r="AJ47" s="457"/>
      <c r="AK47" s="457"/>
      <c r="AL47" s="457"/>
      <c r="AM47" s="457"/>
      <c r="AN47" s="457"/>
      <c r="AO47" s="457"/>
      <c r="AP47" s="457"/>
      <c r="AQ47" s="457"/>
      <c r="AR47" s="457"/>
      <c r="AS47" s="459"/>
      <c r="AT47" s="459"/>
      <c r="AU47" s="459"/>
      <c r="AV47" s="459"/>
      <c r="AW47" s="459"/>
      <c r="AX47" s="459"/>
      <c r="AY47" s="459"/>
      <c r="AZ47" s="459"/>
      <c r="BA47" s="459"/>
      <c r="BB47" s="459"/>
      <c r="BC47" s="459"/>
      <c r="BD47" s="459"/>
      <c r="BE47" s="460"/>
      <c r="BF47" s="451"/>
    </row>
    <row r="48" spans="1:58" ht="35.1" customHeight="1" x14ac:dyDescent="0.25">
      <c r="A48" s="468"/>
      <c r="B48" s="468"/>
      <c r="C48" s="464"/>
      <c r="D48" s="465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7"/>
      <c r="AA48" s="457"/>
      <c r="AB48" s="457"/>
      <c r="AC48" s="457"/>
      <c r="AD48" s="457"/>
      <c r="AE48" s="457"/>
      <c r="AF48" s="457"/>
      <c r="AG48" s="457"/>
      <c r="AH48" s="457"/>
      <c r="AI48" s="457"/>
      <c r="AJ48" s="457"/>
      <c r="AK48" s="457"/>
      <c r="AL48" s="457"/>
      <c r="AM48" s="457"/>
      <c r="AN48" s="457"/>
      <c r="AO48" s="457"/>
      <c r="AP48" s="457"/>
      <c r="AQ48" s="457"/>
      <c r="AR48" s="457"/>
      <c r="AS48" s="459"/>
      <c r="AT48" s="459"/>
      <c r="AU48" s="459"/>
      <c r="AV48" s="459"/>
      <c r="AW48" s="459"/>
      <c r="AX48" s="459"/>
      <c r="AY48" s="459"/>
      <c r="AZ48" s="459"/>
      <c r="BA48" s="459"/>
      <c r="BB48" s="459"/>
      <c r="BC48" s="459"/>
      <c r="BD48" s="459"/>
      <c r="BE48" s="460"/>
      <c r="BF48" s="451"/>
    </row>
    <row r="49" spans="1:58" ht="35.1" customHeight="1" x14ac:dyDescent="0.25">
      <c r="A49" s="466"/>
      <c r="B49" s="466"/>
      <c r="C49" s="464"/>
      <c r="D49" s="465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7"/>
      <c r="Z49" s="457"/>
      <c r="AA49" s="457"/>
      <c r="AB49" s="457"/>
      <c r="AC49" s="457"/>
      <c r="AD49" s="457"/>
      <c r="AE49" s="457"/>
      <c r="AF49" s="457"/>
      <c r="AG49" s="457"/>
      <c r="AH49" s="457"/>
      <c r="AI49" s="457"/>
      <c r="AJ49" s="457"/>
      <c r="AK49" s="457"/>
      <c r="AL49" s="457"/>
      <c r="AM49" s="457"/>
      <c r="AN49" s="457"/>
      <c r="AO49" s="457"/>
      <c r="AP49" s="457"/>
      <c r="AQ49" s="457"/>
      <c r="AR49" s="457"/>
      <c r="AS49" s="459"/>
      <c r="AT49" s="459"/>
      <c r="AU49" s="459"/>
      <c r="AV49" s="459"/>
      <c r="AW49" s="459"/>
      <c r="AX49" s="459"/>
      <c r="AY49" s="459"/>
      <c r="AZ49" s="459"/>
      <c r="BA49" s="459"/>
      <c r="BB49" s="459"/>
      <c r="BC49" s="459"/>
      <c r="BD49" s="459"/>
      <c r="BE49" s="460"/>
      <c r="BF49" s="451"/>
    </row>
    <row r="50" spans="1:58" ht="35.1" customHeight="1" x14ac:dyDescent="0.25">
      <c r="A50" s="453"/>
      <c r="B50" s="453"/>
      <c r="C50" s="454"/>
      <c r="D50" s="455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7"/>
      <c r="Y50" s="457"/>
      <c r="Z50" s="458"/>
      <c r="AA50" s="458"/>
      <c r="AB50" s="457"/>
      <c r="AC50" s="457"/>
      <c r="AD50" s="457"/>
      <c r="AE50" s="457"/>
      <c r="AF50" s="457"/>
      <c r="AG50" s="457"/>
      <c r="AH50" s="457"/>
      <c r="AI50" s="457"/>
      <c r="AJ50" s="457"/>
      <c r="AK50" s="457"/>
      <c r="AL50" s="458"/>
      <c r="AM50" s="458"/>
      <c r="AN50" s="458"/>
      <c r="AO50" s="458"/>
      <c r="AP50" s="458"/>
      <c r="AQ50" s="458"/>
      <c r="AR50" s="458"/>
      <c r="AS50" s="459"/>
      <c r="AT50" s="459"/>
      <c r="AU50" s="459"/>
      <c r="AV50" s="459"/>
      <c r="AW50" s="459"/>
      <c r="AX50" s="459"/>
      <c r="AY50" s="459"/>
      <c r="AZ50" s="459"/>
      <c r="BA50" s="459"/>
      <c r="BB50" s="459"/>
      <c r="BC50" s="459"/>
      <c r="BD50" s="459"/>
      <c r="BE50" s="460"/>
      <c r="BF50" s="451"/>
    </row>
    <row r="51" spans="1:58" ht="35.1" customHeight="1" x14ac:dyDescent="0.25">
      <c r="A51" s="453"/>
      <c r="B51" s="453"/>
      <c r="C51" s="454"/>
      <c r="D51" s="455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7"/>
      <c r="Y51" s="457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458"/>
      <c r="AL51" s="458"/>
      <c r="AM51" s="458"/>
      <c r="AN51" s="458"/>
      <c r="AO51" s="458"/>
      <c r="AP51" s="458"/>
      <c r="AQ51" s="458"/>
      <c r="AR51" s="458"/>
      <c r="AS51" s="459"/>
      <c r="AT51" s="459"/>
      <c r="AU51" s="459"/>
      <c r="AV51" s="459"/>
      <c r="AW51" s="459"/>
      <c r="AX51" s="459"/>
      <c r="AY51" s="459"/>
      <c r="AZ51" s="459"/>
      <c r="BA51" s="459"/>
      <c r="BB51" s="459"/>
      <c r="BC51" s="459"/>
      <c r="BD51" s="459"/>
      <c r="BE51" s="460"/>
      <c r="BF51" s="451"/>
    </row>
    <row r="52" spans="1:58" ht="35.1" customHeight="1" x14ac:dyDescent="0.25">
      <c r="A52" s="453"/>
      <c r="B52" s="453"/>
      <c r="C52" s="454"/>
      <c r="D52" s="455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7"/>
      <c r="Y52" s="457"/>
      <c r="Z52" s="458"/>
      <c r="AA52" s="458"/>
      <c r="AB52" s="458"/>
      <c r="AC52" s="458"/>
      <c r="AD52" s="458"/>
      <c r="AE52" s="458"/>
      <c r="AF52" s="458"/>
      <c r="AG52" s="458"/>
      <c r="AH52" s="458"/>
      <c r="AI52" s="458"/>
      <c r="AJ52" s="458"/>
      <c r="AK52" s="458"/>
      <c r="AL52" s="458"/>
      <c r="AM52" s="458"/>
      <c r="AN52" s="458"/>
      <c r="AO52" s="458"/>
      <c r="AP52" s="458"/>
      <c r="AQ52" s="458"/>
      <c r="AR52" s="458"/>
      <c r="AS52" s="459"/>
      <c r="AT52" s="459"/>
      <c r="AU52" s="459"/>
      <c r="AV52" s="459"/>
      <c r="AW52" s="459"/>
      <c r="AX52" s="459"/>
      <c r="AY52" s="459"/>
      <c r="AZ52" s="459"/>
      <c r="BA52" s="459"/>
      <c r="BB52" s="459"/>
      <c r="BC52" s="459"/>
      <c r="BD52" s="459"/>
      <c r="BE52" s="460"/>
      <c r="BF52" s="451"/>
    </row>
    <row r="53" spans="1:58" ht="35.1" customHeight="1" x14ac:dyDescent="0.25">
      <c r="A53" s="453"/>
      <c r="B53" s="453"/>
      <c r="C53" s="454"/>
      <c r="D53" s="455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7"/>
      <c r="Y53" s="457"/>
      <c r="Z53" s="458"/>
      <c r="AA53" s="458"/>
      <c r="AB53" s="458"/>
      <c r="AC53" s="458"/>
      <c r="AD53" s="458"/>
      <c r="AE53" s="458"/>
      <c r="AF53" s="458"/>
      <c r="AG53" s="458"/>
      <c r="AH53" s="458"/>
      <c r="AI53" s="458"/>
      <c r="AJ53" s="458"/>
      <c r="AK53" s="458"/>
      <c r="AL53" s="458"/>
      <c r="AM53" s="458"/>
      <c r="AN53" s="458"/>
      <c r="AO53" s="458"/>
      <c r="AP53" s="458"/>
      <c r="AQ53" s="458"/>
      <c r="AR53" s="458"/>
      <c r="AS53" s="459"/>
      <c r="AT53" s="459"/>
      <c r="AU53" s="459"/>
      <c r="AV53" s="459"/>
      <c r="AW53" s="459"/>
      <c r="AX53" s="459"/>
      <c r="AY53" s="459"/>
      <c r="AZ53" s="459"/>
      <c r="BA53" s="459"/>
      <c r="BB53" s="459"/>
      <c r="BC53" s="459"/>
      <c r="BD53" s="459"/>
      <c r="BE53" s="460"/>
      <c r="BF53" s="451"/>
    </row>
    <row r="54" spans="1:58" ht="35.1" customHeight="1" x14ac:dyDescent="0.25">
      <c r="A54" s="466"/>
      <c r="B54" s="466"/>
      <c r="C54" s="464"/>
      <c r="D54" s="465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7"/>
      <c r="Y54" s="457"/>
      <c r="Z54" s="457"/>
      <c r="AA54" s="457"/>
      <c r="AB54" s="457"/>
      <c r="AC54" s="457"/>
      <c r="AD54" s="457"/>
      <c r="AE54" s="457"/>
      <c r="AF54" s="457"/>
      <c r="AG54" s="457"/>
      <c r="AH54" s="457"/>
      <c r="AI54" s="457"/>
      <c r="AJ54" s="457"/>
      <c r="AK54" s="457"/>
      <c r="AL54" s="457"/>
      <c r="AM54" s="457"/>
      <c r="AN54" s="457"/>
      <c r="AO54" s="457"/>
      <c r="AP54" s="457"/>
      <c r="AQ54" s="457"/>
      <c r="AR54" s="457"/>
      <c r="AS54" s="459"/>
      <c r="AT54" s="459"/>
      <c r="AU54" s="459"/>
      <c r="AV54" s="459"/>
      <c r="AW54" s="459"/>
      <c r="AX54" s="459"/>
      <c r="AY54" s="459"/>
      <c r="AZ54" s="459"/>
      <c r="BA54" s="459"/>
      <c r="BB54" s="459"/>
      <c r="BC54" s="459"/>
      <c r="BD54" s="459"/>
      <c r="BE54" s="460"/>
      <c r="BF54" s="451"/>
    </row>
    <row r="55" spans="1:58" ht="35.1" customHeight="1" x14ac:dyDescent="0.25">
      <c r="A55" s="466"/>
      <c r="B55" s="466"/>
      <c r="C55" s="464"/>
      <c r="D55" s="465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7"/>
      <c r="AA55" s="457"/>
      <c r="AB55" s="457"/>
      <c r="AC55" s="457"/>
      <c r="AD55" s="457"/>
      <c r="AE55" s="457"/>
      <c r="AF55" s="457"/>
      <c r="AG55" s="457"/>
      <c r="AH55" s="457"/>
      <c r="AI55" s="457"/>
      <c r="AJ55" s="457"/>
      <c r="AK55" s="457"/>
      <c r="AL55" s="457"/>
      <c r="AM55" s="457"/>
      <c r="AN55" s="457"/>
      <c r="AO55" s="457"/>
      <c r="AP55" s="457"/>
      <c r="AQ55" s="457"/>
      <c r="AR55" s="457"/>
      <c r="AS55" s="459"/>
      <c r="AT55" s="459"/>
      <c r="AU55" s="459"/>
      <c r="AV55" s="459"/>
      <c r="AW55" s="459"/>
      <c r="AX55" s="459"/>
      <c r="AY55" s="459"/>
      <c r="AZ55" s="459"/>
      <c r="BA55" s="459"/>
      <c r="BB55" s="459"/>
      <c r="BC55" s="459"/>
      <c r="BD55" s="459"/>
      <c r="BE55" s="460"/>
      <c r="BF55" s="451"/>
    </row>
    <row r="56" spans="1:58" ht="35.1" customHeight="1" x14ac:dyDescent="0.25">
      <c r="A56" s="467"/>
      <c r="B56" s="467"/>
      <c r="C56" s="454"/>
      <c r="D56" s="455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7"/>
      <c r="Y56" s="457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458"/>
      <c r="AL56" s="458"/>
      <c r="AM56" s="458"/>
      <c r="AN56" s="458"/>
      <c r="AO56" s="458"/>
      <c r="AP56" s="458"/>
      <c r="AQ56" s="458"/>
      <c r="AR56" s="458"/>
      <c r="AS56" s="459"/>
      <c r="AT56" s="459"/>
      <c r="AU56" s="459"/>
      <c r="AV56" s="459"/>
      <c r="AW56" s="459"/>
      <c r="AX56" s="459"/>
      <c r="AY56" s="459"/>
      <c r="AZ56" s="459"/>
      <c r="BA56" s="459"/>
      <c r="BB56" s="459"/>
      <c r="BC56" s="459"/>
      <c r="BD56" s="459"/>
      <c r="BE56" s="460"/>
      <c r="BF56" s="451"/>
    </row>
    <row r="57" spans="1:58" ht="35.1" customHeight="1" x14ac:dyDescent="0.25">
      <c r="A57" s="469"/>
      <c r="B57" s="469"/>
      <c r="C57" s="454"/>
      <c r="D57" s="455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7"/>
      <c r="Y57" s="457"/>
      <c r="Z57" s="458"/>
      <c r="AA57" s="458"/>
      <c r="AB57" s="458"/>
      <c r="AC57" s="458"/>
      <c r="AD57" s="458"/>
      <c r="AE57" s="458"/>
      <c r="AF57" s="458"/>
      <c r="AG57" s="458"/>
      <c r="AH57" s="458"/>
      <c r="AI57" s="458"/>
      <c r="AJ57" s="458"/>
      <c r="AK57" s="458"/>
      <c r="AL57" s="458"/>
      <c r="AM57" s="458"/>
      <c r="AN57" s="458"/>
      <c r="AO57" s="458"/>
      <c r="AP57" s="458"/>
      <c r="AQ57" s="458"/>
      <c r="AR57" s="458"/>
      <c r="AS57" s="459"/>
      <c r="AT57" s="459"/>
      <c r="AU57" s="459"/>
      <c r="AV57" s="459"/>
      <c r="AW57" s="459"/>
      <c r="AX57" s="459"/>
      <c r="AY57" s="459"/>
      <c r="AZ57" s="459"/>
      <c r="BA57" s="459"/>
      <c r="BB57" s="459"/>
      <c r="BC57" s="459"/>
      <c r="BD57" s="459"/>
      <c r="BE57" s="460"/>
      <c r="BF57" s="451"/>
    </row>
    <row r="58" spans="1:58" ht="35.1" customHeight="1" x14ac:dyDescent="0.25">
      <c r="A58" s="453"/>
      <c r="B58" s="453"/>
      <c r="C58" s="454"/>
      <c r="D58" s="455"/>
      <c r="E58" s="458"/>
      <c r="F58" s="458"/>
      <c r="G58" s="458"/>
      <c r="H58" s="458"/>
      <c r="I58" s="458"/>
      <c r="J58" s="458"/>
      <c r="K58" s="458"/>
      <c r="L58" s="458"/>
      <c r="M58" s="458"/>
      <c r="N58" s="458"/>
      <c r="O58" s="458"/>
      <c r="P58" s="458"/>
      <c r="Q58" s="458"/>
      <c r="R58" s="458"/>
      <c r="S58" s="458"/>
      <c r="T58" s="458"/>
      <c r="U58" s="458"/>
      <c r="V58" s="458"/>
      <c r="W58" s="458"/>
      <c r="X58" s="457"/>
      <c r="Y58" s="457"/>
      <c r="Z58" s="458"/>
      <c r="AA58" s="458"/>
      <c r="AB58" s="458"/>
      <c r="AC58" s="458"/>
      <c r="AD58" s="458"/>
      <c r="AE58" s="458"/>
      <c r="AF58" s="458"/>
      <c r="AG58" s="458"/>
      <c r="AH58" s="458"/>
      <c r="AI58" s="458"/>
      <c r="AJ58" s="458"/>
      <c r="AK58" s="458"/>
      <c r="AL58" s="458"/>
      <c r="AM58" s="458"/>
      <c r="AN58" s="458"/>
      <c r="AO58" s="458"/>
      <c r="AP58" s="458"/>
      <c r="AQ58" s="458"/>
      <c r="AR58" s="458"/>
      <c r="AS58" s="459"/>
      <c r="AT58" s="459"/>
      <c r="AU58" s="459"/>
      <c r="AV58" s="459"/>
      <c r="AW58" s="459"/>
      <c r="AX58" s="459"/>
      <c r="AY58" s="459"/>
      <c r="AZ58" s="459"/>
      <c r="BA58" s="459"/>
      <c r="BB58" s="459"/>
      <c r="BC58" s="459"/>
      <c r="BD58" s="459"/>
      <c r="BE58" s="460"/>
      <c r="BF58" s="451"/>
    </row>
    <row r="59" spans="1:58" ht="35.1" customHeight="1" x14ac:dyDescent="0.25">
      <c r="A59" s="466"/>
      <c r="B59" s="466"/>
      <c r="C59" s="464"/>
      <c r="D59" s="465"/>
      <c r="E59" s="457"/>
      <c r="F59" s="457"/>
      <c r="G59" s="457"/>
      <c r="H59" s="457"/>
      <c r="I59" s="457"/>
      <c r="J59" s="457"/>
      <c r="K59" s="457"/>
      <c r="L59" s="457"/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7"/>
      <c r="Y59" s="457"/>
      <c r="Z59" s="457"/>
      <c r="AA59" s="457"/>
      <c r="AB59" s="457"/>
      <c r="AC59" s="457"/>
      <c r="AD59" s="457"/>
      <c r="AE59" s="457"/>
      <c r="AF59" s="457"/>
      <c r="AG59" s="457"/>
      <c r="AH59" s="457"/>
      <c r="AI59" s="457"/>
      <c r="AJ59" s="457"/>
      <c r="AK59" s="457"/>
      <c r="AL59" s="457"/>
      <c r="AM59" s="457"/>
      <c r="AN59" s="457"/>
      <c r="AO59" s="457"/>
      <c r="AP59" s="457"/>
      <c r="AQ59" s="457"/>
      <c r="AR59" s="457"/>
      <c r="AS59" s="459"/>
      <c r="AT59" s="459"/>
      <c r="AU59" s="459"/>
      <c r="AV59" s="459"/>
      <c r="AW59" s="459"/>
      <c r="AX59" s="459"/>
      <c r="AY59" s="459"/>
      <c r="AZ59" s="459"/>
      <c r="BA59" s="459"/>
      <c r="BB59" s="459"/>
      <c r="BC59" s="459"/>
      <c r="BD59" s="459"/>
      <c r="BE59" s="460"/>
      <c r="BF59" s="451"/>
    </row>
    <row r="60" spans="1:58" ht="35.1" customHeight="1" x14ac:dyDescent="0.25">
      <c r="A60" s="466"/>
      <c r="B60" s="466"/>
      <c r="C60" s="464"/>
      <c r="D60" s="465"/>
      <c r="E60" s="457"/>
      <c r="F60" s="457"/>
      <c r="G60" s="457"/>
      <c r="H60" s="457"/>
      <c r="I60" s="457"/>
      <c r="J60" s="457"/>
      <c r="K60" s="457"/>
      <c r="L60" s="457"/>
      <c r="M60" s="457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7"/>
      <c r="Y60" s="457"/>
      <c r="Z60" s="457"/>
      <c r="AA60" s="457"/>
      <c r="AB60" s="457"/>
      <c r="AC60" s="457"/>
      <c r="AD60" s="457"/>
      <c r="AE60" s="457"/>
      <c r="AF60" s="457"/>
      <c r="AG60" s="457"/>
      <c r="AH60" s="457"/>
      <c r="AI60" s="457"/>
      <c r="AJ60" s="457"/>
      <c r="AK60" s="457"/>
      <c r="AL60" s="457"/>
      <c r="AM60" s="457"/>
      <c r="AN60" s="457"/>
      <c r="AO60" s="457"/>
      <c r="AP60" s="457"/>
      <c r="AQ60" s="457"/>
      <c r="AR60" s="457"/>
      <c r="AS60" s="459"/>
      <c r="AT60" s="459"/>
      <c r="AU60" s="459"/>
      <c r="AV60" s="459"/>
      <c r="AW60" s="459"/>
      <c r="AX60" s="459"/>
      <c r="AY60" s="459"/>
      <c r="AZ60" s="459"/>
      <c r="BA60" s="459"/>
      <c r="BB60" s="459"/>
      <c r="BC60" s="459"/>
      <c r="BD60" s="459"/>
      <c r="BE60" s="460"/>
      <c r="BF60" s="451"/>
    </row>
    <row r="61" spans="1:58" ht="35.1" customHeight="1" x14ac:dyDescent="0.25">
      <c r="A61" s="467"/>
      <c r="B61" s="467"/>
      <c r="C61" s="454"/>
      <c r="D61" s="455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7"/>
      <c r="Y61" s="457"/>
      <c r="Z61" s="458"/>
      <c r="AA61" s="458"/>
      <c r="AB61" s="458"/>
      <c r="AC61" s="458"/>
      <c r="AD61" s="458"/>
      <c r="AE61" s="458"/>
      <c r="AF61" s="458"/>
      <c r="AG61" s="458"/>
      <c r="AH61" s="458"/>
      <c r="AI61" s="458"/>
      <c r="AJ61" s="458"/>
      <c r="AK61" s="458"/>
      <c r="AL61" s="458"/>
      <c r="AM61" s="458"/>
      <c r="AN61" s="458"/>
      <c r="AO61" s="458"/>
      <c r="AP61" s="458"/>
      <c r="AQ61" s="458"/>
      <c r="AR61" s="458"/>
      <c r="AS61" s="459"/>
      <c r="AT61" s="459"/>
      <c r="AU61" s="459"/>
      <c r="AV61" s="459"/>
      <c r="AW61" s="459"/>
      <c r="AX61" s="459"/>
      <c r="AY61" s="459"/>
      <c r="AZ61" s="459"/>
      <c r="BA61" s="459"/>
      <c r="BB61" s="459"/>
      <c r="BC61" s="459"/>
      <c r="BD61" s="459"/>
      <c r="BE61" s="460"/>
      <c r="BF61" s="451"/>
    </row>
    <row r="62" spans="1:58" ht="15.75" x14ac:dyDescent="0.25">
      <c r="A62" s="469"/>
      <c r="B62" s="469"/>
      <c r="C62" s="454"/>
      <c r="D62" s="455"/>
      <c r="E62" s="458"/>
      <c r="F62" s="458"/>
      <c r="G62" s="458"/>
      <c r="H62" s="458"/>
      <c r="I62" s="458"/>
      <c r="J62" s="458"/>
      <c r="K62" s="458"/>
      <c r="L62" s="458"/>
      <c r="M62" s="458"/>
      <c r="N62" s="458"/>
      <c r="O62" s="458"/>
      <c r="P62" s="458"/>
      <c r="Q62" s="458"/>
      <c r="R62" s="458"/>
      <c r="S62" s="458"/>
      <c r="T62" s="458"/>
      <c r="U62" s="458"/>
      <c r="V62" s="458"/>
      <c r="W62" s="458"/>
      <c r="X62" s="457"/>
      <c r="Y62" s="457"/>
      <c r="Z62" s="458"/>
      <c r="AA62" s="458"/>
      <c r="AB62" s="458"/>
      <c r="AC62" s="458"/>
      <c r="AD62" s="458"/>
      <c r="AE62" s="458"/>
      <c r="AF62" s="458"/>
      <c r="AG62" s="458"/>
      <c r="AH62" s="458"/>
      <c r="AI62" s="458"/>
      <c r="AJ62" s="458"/>
      <c r="AK62" s="458"/>
      <c r="AL62" s="458"/>
      <c r="AM62" s="458"/>
      <c r="AN62" s="458"/>
      <c r="AO62" s="458"/>
      <c r="AP62" s="458"/>
      <c r="AQ62" s="458"/>
      <c r="AR62" s="458"/>
      <c r="AS62" s="459"/>
      <c r="AT62" s="459"/>
      <c r="AU62" s="459"/>
      <c r="AV62" s="459"/>
      <c r="AW62" s="459"/>
      <c r="AX62" s="459"/>
      <c r="AY62" s="459"/>
      <c r="AZ62" s="459"/>
      <c r="BA62" s="459"/>
      <c r="BB62" s="459"/>
      <c r="BC62" s="459"/>
      <c r="BD62" s="459"/>
      <c r="BE62" s="460"/>
    </row>
    <row r="63" spans="1:58" ht="15.75" x14ac:dyDescent="0.25">
      <c r="A63" s="466"/>
      <c r="B63" s="466"/>
      <c r="C63" s="464"/>
      <c r="D63" s="465"/>
      <c r="E63" s="457"/>
      <c r="F63" s="457"/>
      <c r="G63" s="457"/>
      <c r="H63" s="457"/>
      <c r="I63" s="457"/>
      <c r="J63" s="457"/>
      <c r="K63" s="457"/>
      <c r="L63" s="457"/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7"/>
      <c r="Y63" s="457"/>
      <c r="Z63" s="457"/>
      <c r="AA63" s="457"/>
      <c r="AB63" s="457"/>
      <c r="AC63" s="457"/>
      <c r="AD63" s="457"/>
      <c r="AE63" s="457"/>
      <c r="AF63" s="457"/>
      <c r="AG63" s="457"/>
      <c r="AH63" s="457"/>
      <c r="AI63" s="457"/>
      <c r="AJ63" s="457"/>
      <c r="AK63" s="457"/>
      <c r="AL63" s="457"/>
      <c r="AM63" s="457"/>
      <c r="AN63" s="457"/>
      <c r="AO63" s="457"/>
      <c r="AP63" s="457"/>
      <c r="AQ63" s="457"/>
      <c r="AR63" s="457"/>
      <c r="AS63" s="459"/>
      <c r="AT63" s="459"/>
      <c r="AU63" s="459"/>
      <c r="AV63" s="459"/>
      <c r="AW63" s="459"/>
      <c r="AX63" s="459"/>
      <c r="AY63" s="459"/>
      <c r="AZ63" s="459"/>
      <c r="BA63" s="459"/>
      <c r="BB63" s="459"/>
      <c r="BC63" s="459"/>
      <c r="BD63" s="459"/>
      <c r="BE63" s="460"/>
    </row>
    <row r="64" spans="1:58" ht="15.75" x14ac:dyDescent="0.25">
      <c r="A64" s="466"/>
      <c r="B64" s="466"/>
      <c r="C64" s="464"/>
      <c r="D64" s="465"/>
      <c r="E64" s="457"/>
      <c r="F64" s="457"/>
      <c r="G64" s="457"/>
      <c r="H64" s="457"/>
      <c r="I64" s="457"/>
      <c r="J64" s="457"/>
      <c r="K64" s="457"/>
      <c r="L64" s="457"/>
      <c r="M64" s="457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7"/>
      <c r="Y64" s="457"/>
      <c r="Z64" s="457"/>
      <c r="AA64" s="457"/>
      <c r="AB64" s="457"/>
      <c r="AC64" s="457"/>
      <c r="AD64" s="457"/>
      <c r="AE64" s="457"/>
      <c r="AF64" s="457"/>
      <c r="AG64" s="457"/>
      <c r="AH64" s="457"/>
      <c r="AI64" s="457"/>
      <c r="AJ64" s="457"/>
      <c r="AK64" s="457"/>
      <c r="AL64" s="457"/>
      <c r="AM64" s="457"/>
      <c r="AN64" s="457"/>
      <c r="AO64" s="457"/>
      <c r="AP64" s="457"/>
      <c r="AQ64" s="457"/>
      <c r="AR64" s="457"/>
      <c r="AS64" s="459"/>
      <c r="AT64" s="459"/>
      <c r="AU64" s="459"/>
      <c r="AV64" s="459"/>
      <c r="AW64" s="459"/>
      <c r="AX64" s="459"/>
      <c r="AY64" s="459"/>
      <c r="AZ64" s="459"/>
      <c r="BA64" s="459"/>
      <c r="BB64" s="459"/>
      <c r="BC64" s="459"/>
      <c r="BD64" s="459"/>
      <c r="BE64" s="460"/>
    </row>
    <row r="65" spans="46:57" x14ac:dyDescent="0.2">
      <c r="AT65" s="451"/>
      <c r="BE65" s="470"/>
    </row>
    <row r="66" spans="46:57" x14ac:dyDescent="0.2">
      <c r="BE66" s="470"/>
    </row>
    <row r="67" spans="46:57" ht="24" customHeight="1" x14ac:dyDescent="0.2">
      <c r="BE67" s="470"/>
    </row>
    <row r="68" spans="46:57" ht="20.45" customHeight="1" x14ac:dyDescent="0.2">
      <c r="BE68" s="470"/>
    </row>
    <row r="69" spans="46:57" ht="22.9" customHeight="1" x14ac:dyDescent="0.2">
      <c r="BE69" s="470"/>
    </row>
    <row r="70" spans="46:57" x14ac:dyDescent="0.2">
      <c r="BE70" s="470"/>
    </row>
    <row r="71" spans="46:57" x14ac:dyDescent="0.2">
      <c r="BE71" s="470"/>
    </row>
    <row r="72" spans="46:57" x14ac:dyDescent="0.2">
      <c r="BE72" s="470"/>
    </row>
    <row r="73" spans="46:57" ht="19.899999999999999" customHeight="1" x14ac:dyDescent="0.2">
      <c r="BE73" s="470"/>
    </row>
    <row r="74" spans="46:57" x14ac:dyDescent="0.2">
      <c r="BE74" s="470"/>
    </row>
    <row r="75" spans="46:57" x14ac:dyDescent="0.2">
      <c r="BE75" s="470"/>
    </row>
    <row r="76" spans="46:57" x14ac:dyDescent="0.2">
      <c r="BE76" s="470"/>
    </row>
  </sheetData>
  <mergeCells count="29">
    <mergeCell ref="F25:K25"/>
    <mergeCell ref="N25:R25"/>
    <mergeCell ref="AV3:AV7"/>
    <mergeCell ref="AW3:AY5"/>
    <mergeCell ref="AZ3:AZ7"/>
    <mergeCell ref="R3:U5"/>
    <mergeCell ref="V3:V7"/>
    <mergeCell ref="W3:Y5"/>
    <mergeCell ref="Z3:Z7"/>
    <mergeCell ref="AA3:AC5"/>
    <mergeCell ref="AD3:AD7"/>
    <mergeCell ref="BE3:BE7"/>
    <mergeCell ref="AE3:AH5"/>
    <mergeCell ref="AI3:AI7"/>
    <mergeCell ref="AJ3:AL5"/>
    <mergeCell ref="AM3:AM7"/>
    <mergeCell ref="AN3:AQ5"/>
    <mergeCell ref="AR3:AU5"/>
    <mergeCell ref="A1:BB1"/>
    <mergeCell ref="R2:AF2"/>
    <mergeCell ref="A3:A7"/>
    <mergeCell ref="C3:C7"/>
    <mergeCell ref="D3:D7"/>
    <mergeCell ref="E3:H5"/>
    <mergeCell ref="I3:I7"/>
    <mergeCell ref="J3:L5"/>
    <mergeCell ref="M3:M7"/>
    <mergeCell ref="N3:Q5"/>
    <mergeCell ref="BA3:BD5"/>
  </mergeCells>
  <pageMargins left="0.31496062992125984" right="0.19685039370078741" top="0.27559055118110237" bottom="0.51181102362204722" header="0.11811023622047245" footer="0.31496062992125984"/>
  <pageSetup paperSize="9" scale="66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9"/>
  <sheetViews>
    <sheetView zoomScale="78" zoomScaleNormal="78" workbookViewId="0">
      <selection sqref="A1:BB1"/>
    </sheetView>
  </sheetViews>
  <sheetFormatPr defaultRowHeight="12.75" x14ac:dyDescent="0.2"/>
  <cols>
    <col min="1" max="1" width="15.5703125" customWidth="1"/>
    <col min="2" max="2" width="6.42578125" customWidth="1"/>
    <col min="3" max="3" width="5" customWidth="1"/>
    <col min="4" max="21" width="3.7109375" customWidth="1"/>
    <col min="22" max="23" width="3.5703125" customWidth="1"/>
    <col min="24" max="41" width="3.7109375" customWidth="1"/>
    <col min="42" max="42" width="3.5703125" customWidth="1"/>
    <col min="43" max="44" width="3.28515625" customWidth="1"/>
    <col min="45" max="45" width="3.5703125" customWidth="1"/>
    <col min="46" max="47" width="3.140625" customWidth="1"/>
    <col min="48" max="48" width="3.28515625" customWidth="1"/>
    <col min="49" max="49" width="2.85546875" customWidth="1"/>
    <col min="50" max="50" width="3.140625" customWidth="1"/>
    <col min="51" max="51" width="2.7109375" customWidth="1"/>
    <col min="52" max="52" width="3" customWidth="1"/>
    <col min="53" max="53" width="2.28515625" customWidth="1"/>
    <col min="54" max="54" width="2.7109375" customWidth="1"/>
    <col min="55" max="55" width="3.28515625" customWidth="1"/>
    <col min="56" max="56" width="3.5703125" customWidth="1"/>
    <col min="57" max="57" width="4.28515625" customWidth="1"/>
  </cols>
  <sheetData>
    <row r="1" spans="1:57" ht="25.5" customHeight="1" x14ac:dyDescent="0.2">
      <c r="A1" s="651" t="s">
        <v>388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651"/>
      <c r="AF1" s="651"/>
      <c r="AG1" s="651"/>
      <c r="AH1" s="651"/>
      <c r="AI1" s="651"/>
      <c r="AJ1" s="651"/>
      <c r="AK1" s="651"/>
      <c r="AL1" s="651"/>
      <c r="AM1" s="651"/>
      <c r="AN1" s="651"/>
      <c r="AO1" s="651"/>
      <c r="AP1" s="651"/>
      <c r="AQ1" s="651"/>
      <c r="AR1" s="651"/>
      <c r="AS1" s="651"/>
      <c r="AT1" s="651"/>
      <c r="AU1" s="651"/>
      <c r="AV1" s="651"/>
      <c r="AW1" s="651"/>
      <c r="AX1" s="651"/>
      <c r="AY1" s="651"/>
      <c r="AZ1" s="651"/>
      <c r="BA1" s="651"/>
      <c r="BB1" s="651"/>
    </row>
    <row r="2" spans="1:57" ht="25.5" customHeight="1" thickBot="1" x14ac:dyDescent="0.3">
      <c r="R2" s="766" t="s">
        <v>375</v>
      </c>
      <c r="S2" s="766"/>
      <c r="T2" s="766"/>
      <c r="U2" s="766"/>
      <c r="V2" s="766"/>
      <c r="W2" s="766"/>
      <c r="X2" s="766"/>
      <c r="Y2" s="766"/>
      <c r="Z2" s="766"/>
      <c r="AA2" s="766"/>
      <c r="AB2" s="766"/>
      <c r="AC2" s="766"/>
      <c r="AD2" s="766"/>
      <c r="AE2" s="766"/>
      <c r="AF2" s="766"/>
    </row>
    <row r="3" spans="1:57" ht="25.5" customHeight="1" thickBot="1" x14ac:dyDescent="0.25">
      <c r="A3" s="767" t="s">
        <v>268</v>
      </c>
      <c r="B3" s="487"/>
      <c r="C3" s="770" t="s">
        <v>269</v>
      </c>
      <c r="D3" s="770" t="s">
        <v>270</v>
      </c>
      <c r="E3" s="773" t="s">
        <v>2</v>
      </c>
      <c r="F3" s="774"/>
      <c r="G3" s="774"/>
      <c r="H3" s="775"/>
      <c r="I3" s="782" t="s">
        <v>3</v>
      </c>
      <c r="J3" s="773" t="s">
        <v>4</v>
      </c>
      <c r="K3" s="774"/>
      <c r="L3" s="775"/>
      <c r="M3" s="782" t="s">
        <v>5</v>
      </c>
      <c r="N3" s="773" t="s">
        <v>6</v>
      </c>
      <c r="O3" s="774"/>
      <c r="P3" s="774"/>
      <c r="Q3" s="775"/>
      <c r="R3" s="773" t="s">
        <v>7</v>
      </c>
      <c r="S3" s="774"/>
      <c r="T3" s="774"/>
      <c r="U3" s="775"/>
      <c r="V3" s="790" t="s">
        <v>21</v>
      </c>
      <c r="W3" s="793" t="s">
        <v>9</v>
      </c>
      <c r="X3" s="794"/>
      <c r="Y3" s="795"/>
      <c r="Z3" s="775" t="s">
        <v>8</v>
      </c>
      <c r="AA3" s="774" t="s">
        <v>10</v>
      </c>
      <c r="AB3" s="774"/>
      <c r="AC3" s="775"/>
      <c r="AD3" s="782" t="s">
        <v>345</v>
      </c>
      <c r="AE3" s="773" t="s">
        <v>12</v>
      </c>
      <c r="AF3" s="774"/>
      <c r="AG3" s="774"/>
      <c r="AH3" s="775"/>
      <c r="AI3" s="782" t="s">
        <v>11</v>
      </c>
      <c r="AJ3" s="774" t="s">
        <v>15</v>
      </c>
      <c r="AK3" s="774"/>
      <c r="AL3" s="775"/>
      <c r="AM3" s="782" t="s">
        <v>347</v>
      </c>
      <c r="AN3" s="773" t="s">
        <v>16</v>
      </c>
      <c r="AO3" s="774"/>
      <c r="AP3" s="774"/>
      <c r="AQ3" s="775"/>
      <c r="AR3" s="773" t="s">
        <v>17</v>
      </c>
      <c r="AS3" s="774"/>
      <c r="AT3" s="774"/>
      <c r="AU3" s="775"/>
      <c r="AV3" s="782" t="s">
        <v>14</v>
      </c>
      <c r="AW3" s="773" t="s">
        <v>18</v>
      </c>
      <c r="AX3" s="774"/>
      <c r="AY3" s="775"/>
      <c r="AZ3" s="782" t="s">
        <v>20</v>
      </c>
      <c r="BA3" s="785" t="s">
        <v>19</v>
      </c>
      <c r="BB3" s="785"/>
      <c r="BC3" s="785"/>
      <c r="BD3" s="786"/>
      <c r="BE3" s="787" t="s">
        <v>271</v>
      </c>
    </row>
    <row r="4" spans="1:57" ht="25.5" customHeight="1" thickBot="1" x14ac:dyDescent="0.25">
      <c r="A4" s="768"/>
      <c r="B4" s="488" t="s">
        <v>272</v>
      </c>
      <c r="C4" s="771"/>
      <c r="D4" s="771"/>
      <c r="E4" s="776"/>
      <c r="F4" s="777"/>
      <c r="G4" s="777"/>
      <c r="H4" s="778"/>
      <c r="I4" s="783"/>
      <c r="J4" s="776"/>
      <c r="K4" s="777"/>
      <c r="L4" s="778"/>
      <c r="M4" s="783"/>
      <c r="N4" s="776"/>
      <c r="O4" s="777"/>
      <c r="P4" s="777"/>
      <c r="Q4" s="778"/>
      <c r="R4" s="776"/>
      <c r="S4" s="777"/>
      <c r="T4" s="777"/>
      <c r="U4" s="778"/>
      <c r="V4" s="791"/>
      <c r="W4" s="796"/>
      <c r="X4" s="797"/>
      <c r="Y4" s="798"/>
      <c r="Z4" s="778"/>
      <c r="AA4" s="777"/>
      <c r="AB4" s="777"/>
      <c r="AC4" s="778"/>
      <c r="AD4" s="783"/>
      <c r="AE4" s="776"/>
      <c r="AF4" s="777"/>
      <c r="AG4" s="777"/>
      <c r="AH4" s="778"/>
      <c r="AI4" s="783"/>
      <c r="AJ4" s="777"/>
      <c r="AK4" s="777"/>
      <c r="AL4" s="778"/>
      <c r="AM4" s="783"/>
      <c r="AN4" s="776"/>
      <c r="AO4" s="777"/>
      <c r="AP4" s="777"/>
      <c r="AQ4" s="778"/>
      <c r="AR4" s="776"/>
      <c r="AS4" s="777"/>
      <c r="AT4" s="777"/>
      <c r="AU4" s="778"/>
      <c r="AV4" s="783"/>
      <c r="AW4" s="776"/>
      <c r="AX4" s="777"/>
      <c r="AY4" s="778"/>
      <c r="AZ4" s="783"/>
      <c r="BA4" s="785"/>
      <c r="BB4" s="785"/>
      <c r="BC4" s="785"/>
      <c r="BD4" s="786"/>
      <c r="BE4" s="787"/>
    </row>
    <row r="5" spans="1:57" ht="25.5" customHeight="1" thickBot="1" x14ac:dyDescent="0.25">
      <c r="A5" s="768"/>
      <c r="B5" s="488"/>
      <c r="C5" s="771"/>
      <c r="D5" s="771"/>
      <c r="E5" s="779"/>
      <c r="F5" s="780"/>
      <c r="G5" s="780"/>
      <c r="H5" s="781"/>
      <c r="I5" s="783"/>
      <c r="J5" s="779"/>
      <c r="K5" s="780"/>
      <c r="L5" s="781"/>
      <c r="M5" s="783"/>
      <c r="N5" s="779"/>
      <c r="O5" s="780"/>
      <c r="P5" s="780"/>
      <c r="Q5" s="781"/>
      <c r="R5" s="779"/>
      <c r="S5" s="780"/>
      <c r="T5" s="780"/>
      <c r="U5" s="781"/>
      <c r="V5" s="791"/>
      <c r="W5" s="796"/>
      <c r="X5" s="797"/>
      <c r="Y5" s="798"/>
      <c r="Z5" s="778"/>
      <c r="AA5" s="780"/>
      <c r="AB5" s="780"/>
      <c r="AC5" s="781"/>
      <c r="AD5" s="783"/>
      <c r="AE5" s="779"/>
      <c r="AF5" s="780"/>
      <c r="AG5" s="780"/>
      <c r="AH5" s="781"/>
      <c r="AI5" s="783"/>
      <c r="AJ5" s="780"/>
      <c r="AK5" s="780"/>
      <c r="AL5" s="781"/>
      <c r="AM5" s="783"/>
      <c r="AN5" s="779"/>
      <c r="AO5" s="780"/>
      <c r="AP5" s="780"/>
      <c r="AQ5" s="781"/>
      <c r="AR5" s="779"/>
      <c r="AS5" s="780"/>
      <c r="AT5" s="780"/>
      <c r="AU5" s="781"/>
      <c r="AV5" s="783"/>
      <c r="AW5" s="779"/>
      <c r="AX5" s="780"/>
      <c r="AY5" s="781"/>
      <c r="AZ5" s="783"/>
      <c r="BA5" s="785"/>
      <c r="BB5" s="785"/>
      <c r="BC5" s="785"/>
      <c r="BD5" s="786"/>
      <c r="BE5" s="787"/>
    </row>
    <row r="6" spans="1:57" ht="25.5" customHeight="1" thickBot="1" x14ac:dyDescent="0.25">
      <c r="A6" s="768"/>
      <c r="B6" s="488"/>
      <c r="C6" s="771"/>
      <c r="D6" s="771"/>
      <c r="E6" s="399">
        <v>1</v>
      </c>
      <c r="F6" s="400">
        <v>8</v>
      </c>
      <c r="G6" s="400">
        <v>15</v>
      </c>
      <c r="H6" s="401">
        <v>22</v>
      </c>
      <c r="I6" s="783"/>
      <c r="J6" s="399">
        <v>6</v>
      </c>
      <c r="K6" s="400">
        <v>13</v>
      </c>
      <c r="L6" s="401">
        <v>20</v>
      </c>
      <c r="M6" s="783"/>
      <c r="N6" s="399" t="s">
        <v>353</v>
      </c>
      <c r="O6" s="400">
        <v>10</v>
      </c>
      <c r="P6" s="400">
        <v>17</v>
      </c>
      <c r="Q6" s="401">
        <v>24</v>
      </c>
      <c r="R6" s="402">
        <v>1</v>
      </c>
      <c r="S6" s="400">
        <v>8</v>
      </c>
      <c r="T6" s="400">
        <v>15</v>
      </c>
      <c r="U6" s="401">
        <v>22</v>
      </c>
      <c r="V6" s="791"/>
      <c r="W6" s="538">
        <v>5</v>
      </c>
      <c r="X6" s="535">
        <v>12</v>
      </c>
      <c r="Y6" s="506">
        <v>19</v>
      </c>
      <c r="Z6" s="778"/>
      <c r="AA6" s="399">
        <v>2</v>
      </c>
      <c r="AB6" s="400">
        <v>9</v>
      </c>
      <c r="AC6" s="401">
        <v>16</v>
      </c>
      <c r="AD6" s="783"/>
      <c r="AE6" s="399" t="s">
        <v>346</v>
      </c>
      <c r="AF6" s="400">
        <v>9</v>
      </c>
      <c r="AG6" s="400">
        <v>16</v>
      </c>
      <c r="AH6" s="401">
        <v>23</v>
      </c>
      <c r="AI6" s="783"/>
      <c r="AJ6" s="399">
        <v>6</v>
      </c>
      <c r="AK6" s="400">
        <v>13</v>
      </c>
      <c r="AL6" s="401">
        <v>20</v>
      </c>
      <c r="AM6" s="783"/>
      <c r="AN6" s="399" t="s">
        <v>348</v>
      </c>
      <c r="AO6" s="400">
        <v>11</v>
      </c>
      <c r="AP6" s="400">
        <v>18</v>
      </c>
      <c r="AQ6" s="401">
        <v>25</v>
      </c>
      <c r="AR6" s="402">
        <v>1</v>
      </c>
      <c r="AS6" s="400" t="s">
        <v>352</v>
      </c>
      <c r="AT6" s="403">
        <v>15</v>
      </c>
      <c r="AU6" s="404">
        <v>22</v>
      </c>
      <c r="AV6" s="783"/>
      <c r="AW6" s="399">
        <v>6</v>
      </c>
      <c r="AX6" s="400">
        <v>13</v>
      </c>
      <c r="AY6" s="401">
        <v>20</v>
      </c>
      <c r="AZ6" s="783"/>
      <c r="BA6" s="490">
        <v>3</v>
      </c>
      <c r="BB6" s="490">
        <v>10</v>
      </c>
      <c r="BC6" s="490">
        <v>17</v>
      </c>
      <c r="BD6" s="491">
        <v>24</v>
      </c>
      <c r="BE6" s="787"/>
    </row>
    <row r="7" spans="1:57" ht="25.5" customHeight="1" thickBot="1" x14ac:dyDescent="0.25">
      <c r="A7" s="769"/>
      <c r="B7" s="489"/>
      <c r="C7" s="772"/>
      <c r="D7" s="772"/>
      <c r="E7" s="408">
        <v>7</v>
      </c>
      <c r="F7" s="409">
        <v>14</v>
      </c>
      <c r="G7" s="409">
        <v>21</v>
      </c>
      <c r="H7" s="410">
        <v>28</v>
      </c>
      <c r="I7" s="784"/>
      <c r="J7" s="411">
        <v>12</v>
      </c>
      <c r="K7" s="409">
        <v>19</v>
      </c>
      <c r="L7" s="410">
        <v>26</v>
      </c>
      <c r="M7" s="784"/>
      <c r="N7" s="411">
        <v>9</v>
      </c>
      <c r="O7" s="409">
        <v>16</v>
      </c>
      <c r="P7" s="409">
        <v>23</v>
      </c>
      <c r="Q7" s="410">
        <v>30</v>
      </c>
      <c r="R7" s="411">
        <v>7</v>
      </c>
      <c r="S7" s="409">
        <v>14</v>
      </c>
      <c r="T7" s="409">
        <v>21</v>
      </c>
      <c r="U7" s="410">
        <v>28</v>
      </c>
      <c r="V7" s="792"/>
      <c r="W7" s="540">
        <v>11</v>
      </c>
      <c r="X7" s="536">
        <v>18</v>
      </c>
      <c r="Y7" s="537">
        <v>25</v>
      </c>
      <c r="Z7" s="781"/>
      <c r="AA7" s="411">
        <v>8</v>
      </c>
      <c r="AB7" s="409">
        <v>15</v>
      </c>
      <c r="AC7" s="410">
        <v>22</v>
      </c>
      <c r="AD7" s="784"/>
      <c r="AE7" s="411">
        <v>8</v>
      </c>
      <c r="AF7" s="409">
        <v>15</v>
      </c>
      <c r="AG7" s="409">
        <v>22</v>
      </c>
      <c r="AH7" s="410">
        <v>29</v>
      </c>
      <c r="AI7" s="784"/>
      <c r="AJ7" s="411">
        <v>12</v>
      </c>
      <c r="AK7" s="409">
        <v>19</v>
      </c>
      <c r="AL7" s="410">
        <v>26</v>
      </c>
      <c r="AM7" s="784"/>
      <c r="AN7" s="411">
        <v>10</v>
      </c>
      <c r="AO7" s="409">
        <v>17</v>
      </c>
      <c r="AP7" s="409">
        <v>24</v>
      </c>
      <c r="AQ7" s="410">
        <v>31</v>
      </c>
      <c r="AR7" s="411">
        <v>7</v>
      </c>
      <c r="AS7" s="409">
        <v>14</v>
      </c>
      <c r="AT7" s="412">
        <v>21</v>
      </c>
      <c r="AU7" s="413">
        <v>28</v>
      </c>
      <c r="AV7" s="784"/>
      <c r="AW7" s="411">
        <v>12</v>
      </c>
      <c r="AX7" s="409">
        <v>19</v>
      </c>
      <c r="AY7" s="410">
        <v>26</v>
      </c>
      <c r="AZ7" s="784"/>
      <c r="BA7" s="490">
        <v>9</v>
      </c>
      <c r="BB7" s="490">
        <v>16</v>
      </c>
      <c r="BC7" s="490">
        <v>23</v>
      </c>
      <c r="BD7" s="491">
        <v>31</v>
      </c>
      <c r="BE7" s="787"/>
    </row>
    <row r="8" spans="1:57" ht="25.5" customHeight="1" thickBot="1" x14ac:dyDescent="0.3">
      <c r="A8" s="414" t="s">
        <v>273</v>
      </c>
      <c r="B8" s="507"/>
      <c r="C8" s="416">
        <f>SUM(C9:C26)</f>
        <v>1368</v>
      </c>
      <c r="D8" s="417">
        <f>SUM(D9:D26)</f>
        <v>612</v>
      </c>
      <c r="E8" s="418">
        <f>SUM(E9:E26)</f>
        <v>36</v>
      </c>
      <c r="F8" s="418">
        <f t="shared" ref="F8:U8" si="0">SUM(F9:F26)</f>
        <v>36</v>
      </c>
      <c r="G8" s="418">
        <f t="shared" si="0"/>
        <v>36</v>
      </c>
      <c r="H8" s="418">
        <f t="shared" si="0"/>
        <v>36</v>
      </c>
      <c r="I8" s="418">
        <f t="shared" si="0"/>
        <v>36</v>
      </c>
      <c r="J8" s="418">
        <f t="shared" si="0"/>
        <v>36</v>
      </c>
      <c r="K8" s="418">
        <f t="shared" si="0"/>
        <v>36</v>
      </c>
      <c r="L8" s="418">
        <f t="shared" si="0"/>
        <v>36</v>
      </c>
      <c r="M8" s="418">
        <f t="shared" si="0"/>
        <v>36</v>
      </c>
      <c r="N8" s="418">
        <f t="shared" si="0"/>
        <v>36</v>
      </c>
      <c r="O8" s="418">
        <f t="shared" si="0"/>
        <v>36</v>
      </c>
      <c r="P8" s="418">
        <f t="shared" si="0"/>
        <v>36</v>
      </c>
      <c r="Q8" s="418">
        <f t="shared" si="0"/>
        <v>36</v>
      </c>
      <c r="R8" s="418">
        <f t="shared" si="0"/>
        <v>36</v>
      </c>
      <c r="S8" s="418">
        <f t="shared" si="0"/>
        <v>36</v>
      </c>
      <c r="T8" s="418">
        <f t="shared" si="0"/>
        <v>36</v>
      </c>
      <c r="U8" s="418">
        <f t="shared" si="0"/>
        <v>36</v>
      </c>
      <c r="V8" s="418">
        <v>0</v>
      </c>
      <c r="W8" s="418">
        <v>0</v>
      </c>
      <c r="X8" s="418">
        <f>SUM(X9:X26)</f>
        <v>36</v>
      </c>
      <c r="Y8" s="418">
        <f t="shared" ref="Y8:AR8" si="1">SUM(Y9:Y26)</f>
        <v>36</v>
      </c>
      <c r="Z8" s="418">
        <f t="shared" si="1"/>
        <v>36</v>
      </c>
      <c r="AA8" s="418">
        <f t="shared" si="1"/>
        <v>36</v>
      </c>
      <c r="AB8" s="418">
        <f t="shared" si="1"/>
        <v>36</v>
      </c>
      <c r="AC8" s="418">
        <f t="shared" si="1"/>
        <v>36</v>
      </c>
      <c r="AD8" s="418">
        <f t="shared" si="1"/>
        <v>36</v>
      </c>
      <c r="AE8" s="418">
        <f t="shared" si="1"/>
        <v>36</v>
      </c>
      <c r="AF8" s="418">
        <f t="shared" si="1"/>
        <v>36</v>
      </c>
      <c r="AG8" s="418">
        <f t="shared" si="1"/>
        <v>36</v>
      </c>
      <c r="AH8" s="418">
        <f t="shared" si="1"/>
        <v>36</v>
      </c>
      <c r="AI8" s="418">
        <f t="shared" si="1"/>
        <v>36</v>
      </c>
      <c r="AJ8" s="418">
        <f t="shared" si="1"/>
        <v>36</v>
      </c>
      <c r="AK8" s="418">
        <f t="shared" si="1"/>
        <v>36</v>
      </c>
      <c r="AL8" s="418">
        <f t="shared" si="1"/>
        <v>36</v>
      </c>
      <c r="AM8" s="418">
        <f t="shared" si="1"/>
        <v>36</v>
      </c>
      <c r="AN8" s="418">
        <f t="shared" si="1"/>
        <v>36</v>
      </c>
      <c r="AO8" s="418">
        <f t="shared" si="1"/>
        <v>36</v>
      </c>
      <c r="AP8" s="418">
        <f t="shared" si="1"/>
        <v>36</v>
      </c>
      <c r="AQ8" s="418">
        <f t="shared" si="1"/>
        <v>36</v>
      </c>
      <c r="AR8" s="418">
        <f t="shared" si="1"/>
        <v>36</v>
      </c>
      <c r="AS8" s="418">
        <v>36</v>
      </c>
      <c r="AT8" s="427">
        <v>36</v>
      </c>
      <c r="AU8" s="420"/>
      <c r="AV8" s="420"/>
      <c r="AW8" s="420"/>
      <c r="AX8" s="420"/>
      <c r="AY8" s="420"/>
      <c r="AZ8" s="420"/>
      <c r="BA8" s="420"/>
      <c r="BB8" s="420"/>
      <c r="BC8" s="420"/>
      <c r="BD8" s="421"/>
      <c r="BE8" s="422">
        <f>SUM(BE9:BE67)-BE48</f>
        <v>756</v>
      </c>
    </row>
    <row r="9" spans="1:57" ht="24.75" customHeight="1" thickBot="1" x14ac:dyDescent="0.3">
      <c r="A9" s="508" t="s">
        <v>276</v>
      </c>
      <c r="B9" s="588" t="s">
        <v>313</v>
      </c>
      <c r="C9" s="416">
        <f>SUM(E9:BD9)</f>
        <v>119</v>
      </c>
      <c r="D9" s="417">
        <f>SUM(E9:U9)</f>
        <v>119</v>
      </c>
      <c r="E9" s="418">
        <v>7</v>
      </c>
      <c r="F9" s="418">
        <v>7</v>
      </c>
      <c r="G9" s="418">
        <v>7</v>
      </c>
      <c r="H9" s="418">
        <v>7</v>
      </c>
      <c r="I9" s="418">
        <v>7</v>
      </c>
      <c r="J9" s="418">
        <v>7</v>
      </c>
      <c r="K9" s="418">
        <v>7</v>
      </c>
      <c r="L9" s="418">
        <v>7</v>
      </c>
      <c r="M9" s="418">
        <v>7</v>
      </c>
      <c r="N9" s="418">
        <v>7</v>
      </c>
      <c r="O9" s="418">
        <v>7</v>
      </c>
      <c r="P9" s="418">
        <v>7</v>
      </c>
      <c r="Q9" s="418">
        <v>7</v>
      </c>
      <c r="R9" s="418">
        <v>7</v>
      </c>
      <c r="S9" s="418">
        <v>7</v>
      </c>
      <c r="T9" s="418">
        <v>7</v>
      </c>
      <c r="U9" s="418">
        <v>7</v>
      </c>
      <c r="V9" s="534"/>
      <c r="W9" s="534"/>
      <c r="X9" s="427">
        <v>0</v>
      </c>
      <c r="Y9" s="427">
        <v>0</v>
      </c>
      <c r="Z9" s="418">
        <v>0</v>
      </c>
      <c r="AA9" s="418">
        <v>0</v>
      </c>
      <c r="AB9" s="418">
        <v>0</v>
      </c>
      <c r="AC9" s="418">
        <v>0</v>
      </c>
      <c r="AD9" s="418">
        <v>0</v>
      </c>
      <c r="AE9" s="418">
        <v>0</v>
      </c>
      <c r="AF9" s="418">
        <v>0</v>
      </c>
      <c r="AG9" s="418">
        <v>0</v>
      </c>
      <c r="AH9" s="427">
        <v>0</v>
      </c>
      <c r="AI9" s="427">
        <v>0</v>
      </c>
      <c r="AJ9" s="427">
        <v>0</v>
      </c>
      <c r="AK9" s="427">
        <v>0</v>
      </c>
      <c r="AL9" s="425">
        <v>0</v>
      </c>
      <c r="AM9" s="425">
        <v>0</v>
      </c>
      <c r="AN9" s="418">
        <v>0</v>
      </c>
      <c r="AO9" s="431">
        <v>0</v>
      </c>
      <c r="AP9" s="431">
        <v>0</v>
      </c>
      <c r="AQ9" s="431">
        <v>0</v>
      </c>
      <c r="AR9" s="431">
        <v>0</v>
      </c>
      <c r="AS9" s="419"/>
      <c r="AT9" s="509"/>
      <c r="AU9" s="420"/>
      <c r="AV9" s="420"/>
      <c r="AW9" s="420"/>
      <c r="AX9" s="420"/>
      <c r="AY9" s="420"/>
      <c r="AZ9" s="420"/>
      <c r="BA9" s="420"/>
      <c r="BB9" s="420"/>
      <c r="BC9" s="420"/>
      <c r="BD9" s="421"/>
      <c r="BE9" s="422">
        <f>SUM(X9:BD9)</f>
        <v>0</v>
      </c>
    </row>
    <row r="10" spans="1:57" ht="23.25" customHeight="1" thickBot="1" x14ac:dyDescent="0.3">
      <c r="A10" s="510" t="s">
        <v>314</v>
      </c>
      <c r="B10" s="589" t="s">
        <v>75</v>
      </c>
      <c r="C10" s="416">
        <f>SUM(E10:BD10)</f>
        <v>48</v>
      </c>
      <c r="D10" s="417">
        <f t="shared" ref="D10:D26" si="2">SUM(E10:U10)</f>
        <v>0</v>
      </c>
      <c r="E10" s="418">
        <v>0</v>
      </c>
      <c r="F10" s="418">
        <v>0</v>
      </c>
      <c r="G10" s="418">
        <v>0</v>
      </c>
      <c r="H10" s="418">
        <v>0</v>
      </c>
      <c r="I10" s="418">
        <v>0</v>
      </c>
      <c r="J10" s="418">
        <v>0</v>
      </c>
      <c r="K10" s="418">
        <v>0</v>
      </c>
      <c r="L10" s="418">
        <v>0</v>
      </c>
      <c r="M10" s="418">
        <v>0</v>
      </c>
      <c r="N10" s="418">
        <v>0</v>
      </c>
      <c r="O10" s="418">
        <v>0</v>
      </c>
      <c r="P10" s="418">
        <v>0</v>
      </c>
      <c r="Q10" s="418">
        <v>0</v>
      </c>
      <c r="R10" s="418">
        <v>0</v>
      </c>
      <c r="S10" s="418">
        <v>0</v>
      </c>
      <c r="T10" s="418">
        <v>0</v>
      </c>
      <c r="U10" s="418">
        <v>0</v>
      </c>
      <c r="V10" s="534"/>
      <c r="W10" s="534"/>
      <c r="X10" s="427">
        <v>2</v>
      </c>
      <c r="Y10" s="427">
        <v>2</v>
      </c>
      <c r="Z10" s="418">
        <v>2</v>
      </c>
      <c r="AA10" s="425">
        <v>2</v>
      </c>
      <c r="AB10" s="425">
        <v>2</v>
      </c>
      <c r="AC10" s="425">
        <v>2</v>
      </c>
      <c r="AD10" s="425">
        <v>2</v>
      </c>
      <c r="AE10" s="425">
        <v>2</v>
      </c>
      <c r="AF10" s="425">
        <v>2</v>
      </c>
      <c r="AG10" s="425">
        <v>2</v>
      </c>
      <c r="AH10" s="418">
        <v>2</v>
      </c>
      <c r="AI10" s="425">
        <v>2</v>
      </c>
      <c r="AJ10" s="425">
        <v>2</v>
      </c>
      <c r="AK10" s="425">
        <v>2</v>
      </c>
      <c r="AL10" s="425">
        <v>2</v>
      </c>
      <c r="AM10" s="425">
        <v>3</v>
      </c>
      <c r="AN10" s="425">
        <v>3</v>
      </c>
      <c r="AO10" s="425">
        <v>3</v>
      </c>
      <c r="AP10" s="425">
        <v>3</v>
      </c>
      <c r="AQ10" s="427">
        <v>3</v>
      </c>
      <c r="AR10" s="425">
        <v>3</v>
      </c>
      <c r="AS10" s="419"/>
      <c r="AT10" s="509"/>
      <c r="AU10" s="420"/>
      <c r="AV10" s="420"/>
      <c r="AW10" s="420"/>
      <c r="AX10" s="420"/>
      <c r="AY10" s="420"/>
      <c r="AZ10" s="420"/>
      <c r="BA10" s="420"/>
      <c r="BB10" s="420"/>
      <c r="BC10" s="420"/>
      <c r="BD10" s="421"/>
      <c r="BE10" s="422">
        <f>SUM(X10:BD10)</f>
        <v>48</v>
      </c>
    </row>
    <row r="11" spans="1:57" ht="35.1" customHeight="1" thickBot="1" x14ac:dyDescent="0.3">
      <c r="A11" s="445" t="s">
        <v>59</v>
      </c>
      <c r="B11" s="589" t="s">
        <v>84</v>
      </c>
      <c r="C11" s="416">
        <f t="shared" ref="C11:C26" si="3">SUM(E11:BD11)</f>
        <v>76</v>
      </c>
      <c r="D11" s="417">
        <f t="shared" si="2"/>
        <v>34</v>
      </c>
      <c r="E11" s="418">
        <v>2</v>
      </c>
      <c r="F11" s="425">
        <v>2</v>
      </c>
      <c r="G11" s="425">
        <v>2</v>
      </c>
      <c r="H11" s="427">
        <v>2</v>
      </c>
      <c r="I11" s="427">
        <v>2</v>
      </c>
      <c r="J11" s="425">
        <v>2</v>
      </c>
      <c r="K11" s="425">
        <v>2</v>
      </c>
      <c r="L11" s="425">
        <v>2</v>
      </c>
      <c r="M11" s="418">
        <v>2</v>
      </c>
      <c r="N11" s="425">
        <v>2</v>
      </c>
      <c r="O11" s="425">
        <v>2</v>
      </c>
      <c r="P11" s="427">
        <v>2</v>
      </c>
      <c r="Q11" s="425">
        <v>2</v>
      </c>
      <c r="R11" s="425">
        <v>2</v>
      </c>
      <c r="S11" s="425">
        <v>2</v>
      </c>
      <c r="T11" s="425">
        <v>2</v>
      </c>
      <c r="U11" s="425">
        <v>2</v>
      </c>
      <c r="V11" s="420"/>
      <c r="W11" s="421"/>
      <c r="X11" s="427">
        <v>2</v>
      </c>
      <c r="Y11" s="427">
        <v>2</v>
      </c>
      <c r="Z11" s="418">
        <v>2</v>
      </c>
      <c r="AA11" s="425">
        <v>2</v>
      </c>
      <c r="AB11" s="425">
        <v>2</v>
      </c>
      <c r="AC11" s="425">
        <v>2</v>
      </c>
      <c r="AD11" s="425">
        <v>2</v>
      </c>
      <c r="AE11" s="425">
        <v>2</v>
      </c>
      <c r="AF11" s="425">
        <v>2</v>
      </c>
      <c r="AG11" s="425">
        <v>2</v>
      </c>
      <c r="AH11" s="418">
        <v>2</v>
      </c>
      <c r="AI11" s="425">
        <v>2</v>
      </c>
      <c r="AJ11" s="425">
        <v>2</v>
      </c>
      <c r="AK11" s="425">
        <v>2</v>
      </c>
      <c r="AL11" s="425">
        <v>2</v>
      </c>
      <c r="AM11" s="425">
        <v>2</v>
      </c>
      <c r="AN11" s="425">
        <v>2</v>
      </c>
      <c r="AO11" s="425">
        <v>2</v>
      </c>
      <c r="AP11" s="425">
        <v>2</v>
      </c>
      <c r="AQ11" s="427">
        <v>2</v>
      </c>
      <c r="AR11" s="425">
        <v>2</v>
      </c>
      <c r="AS11" s="419"/>
      <c r="AT11" s="509"/>
      <c r="AU11" s="420"/>
      <c r="AV11" s="420"/>
      <c r="AW11" s="420"/>
      <c r="AX11" s="420"/>
      <c r="AY11" s="420"/>
      <c r="AZ11" s="420"/>
      <c r="BA11" s="420"/>
      <c r="BB11" s="420"/>
      <c r="BC11" s="420"/>
      <c r="BD11" s="421"/>
      <c r="BE11" s="422">
        <f t="shared" ref="BE11:BE26" si="4">SUM(X11:BD11)</f>
        <v>42</v>
      </c>
    </row>
    <row r="12" spans="1:57" ht="25.5" customHeight="1" thickBot="1" x14ac:dyDescent="0.3">
      <c r="A12" s="445" t="s">
        <v>315</v>
      </c>
      <c r="B12" s="589" t="s">
        <v>85</v>
      </c>
      <c r="C12" s="416">
        <f t="shared" si="3"/>
        <v>76</v>
      </c>
      <c r="D12" s="417">
        <f t="shared" si="2"/>
        <v>34</v>
      </c>
      <c r="E12" s="418">
        <v>2</v>
      </c>
      <c r="F12" s="425">
        <v>2</v>
      </c>
      <c r="G12" s="425">
        <v>2</v>
      </c>
      <c r="H12" s="427">
        <v>2</v>
      </c>
      <c r="I12" s="427">
        <v>2</v>
      </c>
      <c r="J12" s="425">
        <v>2</v>
      </c>
      <c r="K12" s="425">
        <v>2</v>
      </c>
      <c r="L12" s="425">
        <v>2</v>
      </c>
      <c r="M12" s="418">
        <v>2</v>
      </c>
      <c r="N12" s="425">
        <v>2</v>
      </c>
      <c r="O12" s="425">
        <v>2</v>
      </c>
      <c r="P12" s="427">
        <v>2</v>
      </c>
      <c r="Q12" s="425">
        <v>2</v>
      </c>
      <c r="R12" s="425">
        <v>2</v>
      </c>
      <c r="S12" s="425">
        <v>2</v>
      </c>
      <c r="T12" s="425">
        <v>2</v>
      </c>
      <c r="U12" s="425">
        <v>2</v>
      </c>
      <c r="V12" s="420"/>
      <c r="W12" s="421"/>
      <c r="X12" s="427">
        <v>2</v>
      </c>
      <c r="Y12" s="427">
        <v>2</v>
      </c>
      <c r="Z12" s="418">
        <v>2</v>
      </c>
      <c r="AA12" s="425">
        <v>2</v>
      </c>
      <c r="AB12" s="425">
        <v>2</v>
      </c>
      <c r="AC12" s="425">
        <v>2</v>
      </c>
      <c r="AD12" s="425">
        <v>2</v>
      </c>
      <c r="AE12" s="425">
        <v>2</v>
      </c>
      <c r="AF12" s="425">
        <v>2</v>
      </c>
      <c r="AG12" s="425">
        <v>2</v>
      </c>
      <c r="AH12" s="418">
        <v>2</v>
      </c>
      <c r="AI12" s="425">
        <v>2</v>
      </c>
      <c r="AJ12" s="425">
        <v>2</v>
      </c>
      <c r="AK12" s="425">
        <v>2</v>
      </c>
      <c r="AL12" s="425">
        <v>2</v>
      </c>
      <c r="AM12" s="425">
        <v>2</v>
      </c>
      <c r="AN12" s="425">
        <v>2</v>
      </c>
      <c r="AO12" s="425">
        <v>2</v>
      </c>
      <c r="AP12" s="425">
        <v>2</v>
      </c>
      <c r="AQ12" s="427">
        <v>2</v>
      </c>
      <c r="AR12" s="425">
        <v>2</v>
      </c>
      <c r="AS12" s="419"/>
      <c r="AT12" s="509"/>
      <c r="AU12" s="420"/>
      <c r="AV12" s="420"/>
      <c r="AW12" s="420"/>
      <c r="AX12" s="420"/>
      <c r="AY12" s="420"/>
      <c r="AZ12" s="420"/>
      <c r="BA12" s="420"/>
      <c r="BB12" s="420"/>
      <c r="BC12" s="420"/>
      <c r="BD12" s="421"/>
      <c r="BE12" s="422">
        <f t="shared" si="4"/>
        <v>42</v>
      </c>
    </row>
    <row r="13" spans="1:57" ht="30.75" customHeight="1" thickBot="1" x14ac:dyDescent="0.3">
      <c r="A13" s="445" t="s">
        <v>316</v>
      </c>
      <c r="B13" s="515" t="s">
        <v>76</v>
      </c>
      <c r="C13" s="416">
        <f t="shared" si="3"/>
        <v>34</v>
      </c>
      <c r="D13" s="417">
        <f t="shared" si="2"/>
        <v>34</v>
      </c>
      <c r="E13" s="418">
        <v>2</v>
      </c>
      <c r="F13" s="425">
        <v>2</v>
      </c>
      <c r="G13" s="425">
        <v>2</v>
      </c>
      <c r="H13" s="427">
        <v>2</v>
      </c>
      <c r="I13" s="427">
        <v>2</v>
      </c>
      <c r="J13" s="425">
        <v>2</v>
      </c>
      <c r="K13" s="425">
        <v>2</v>
      </c>
      <c r="L13" s="425">
        <v>2</v>
      </c>
      <c r="M13" s="418">
        <v>2</v>
      </c>
      <c r="N13" s="425">
        <v>2</v>
      </c>
      <c r="O13" s="425">
        <v>2</v>
      </c>
      <c r="P13" s="427">
        <v>2</v>
      </c>
      <c r="Q13" s="425">
        <v>2</v>
      </c>
      <c r="R13" s="425">
        <v>2</v>
      </c>
      <c r="S13" s="425">
        <v>2</v>
      </c>
      <c r="T13" s="425">
        <v>2</v>
      </c>
      <c r="U13" s="425">
        <v>2</v>
      </c>
      <c r="V13" s="420"/>
      <c r="W13" s="421"/>
      <c r="X13" s="427">
        <v>0</v>
      </c>
      <c r="Y13" s="427">
        <v>0</v>
      </c>
      <c r="Z13" s="418">
        <v>0</v>
      </c>
      <c r="AA13" s="418">
        <v>0</v>
      </c>
      <c r="AB13" s="418">
        <v>0</v>
      </c>
      <c r="AC13" s="418">
        <v>0</v>
      </c>
      <c r="AD13" s="418">
        <v>0</v>
      </c>
      <c r="AE13" s="418">
        <v>0</v>
      </c>
      <c r="AF13" s="418">
        <v>0</v>
      </c>
      <c r="AG13" s="418">
        <v>0</v>
      </c>
      <c r="AH13" s="418">
        <v>0</v>
      </c>
      <c r="AI13" s="418">
        <v>0</v>
      </c>
      <c r="AJ13" s="418">
        <v>0</v>
      </c>
      <c r="AK13" s="418">
        <v>0</v>
      </c>
      <c r="AL13" s="418">
        <v>0</v>
      </c>
      <c r="AM13" s="418">
        <v>0</v>
      </c>
      <c r="AN13" s="418">
        <v>0</v>
      </c>
      <c r="AO13" s="418">
        <v>0</v>
      </c>
      <c r="AP13" s="418">
        <v>0</v>
      </c>
      <c r="AQ13" s="427">
        <v>0</v>
      </c>
      <c r="AR13" s="425">
        <v>0</v>
      </c>
      <c r="AS13" s="419"/>
      <c r="AT13" s="509"/>
      <c r="AU13" s="420"/>
      <c r="AV13" s="420"/>
      <c r="AW13" s="420"/>
      <c r="AX13" s="420"/>
      <c r="AY13" s="420"/>
      <c r="AZ13" s="420"/>
      <c r="BA13" s="420"/>
      <c r="BB13" s="420"/>
      <c r="BC13" s="420"/>
      <c r="BD13" s="421"/>
      <c r="BE13" s="422">
        <f t="shared" si="4"/>
        <v>0</v>
      </c>
    </row>
    <row r="14" spans="1:57" ht="31.5" customHeight="1" thickBot="1" x14ac:dyDescent="0.3">
      <c r="A14" s="445" t="s">
        <v>145</v>
      </c>
      <c r="B14" s="515" t="s">
        <v>83</v>
      </c>
      <c r="C14" s="416">
        <f t="shared" si="3"/>
        <v>76</v>
      </c>
      <c r="D14" s="417">
        <f t="shared" si="2"/>
        <v>34</v>
      </c>
      <c r="E14" s="418">
        <v>2</v>
      </c>
      <c r="F14" s="425">
        <v>2</v>
      </c>
      <c r="G14" s="425">
        <v>2</v>
      </c>
      <c r="H14" s="427">
        <v>2</v>
      </c>
      <c r="I14" s="427">
        <v>2</v>
      </c>
      <c r="J14" s="425">
        <v>2</v>
      </c>
      <c r="K14" s="425">
        <v>2</v>
      </c>
      <c r="L14" s="425">
        <v>2</v>
      </c>
      <c r="M14" s="418">
        <v>2</v>
      </c>
      <c r="N14" s="425">
        <v>2</v>
      </c>
      <c r="O14" s="425">
        <v>2</v>
      </c>
      <c r="P14" s="427">
        <v>2</v>
      </c>
      <c r="Q14" s="425">
        <v>2</v>
      </c>
      <c r="R14" s="425">
        <v>2</v>
      </c>
      <c r="S14" s="425">
        <v>2</v>
      </c>
      <c r="T14" s="425">
        <v>2</v>
      </c>
      <c r="U14" s="425">
        <v>2</v>
      </c>
      <c r="V14" s="420"/>
      <c r="W14" s="421"/>
      <c r="X14" s="427">
        <v>2</v>
      </c>
      <c r="Y14" s="427">
        <v>2</v>
      </c>
      <c r="Z14" s="418">
        <v>2</v>
      </c>
      <c r="AA14" s="425">
        <v>2</v>
      </c>
      <c r="AB14" s="425">
        <v>2</v>
      </c>
      <c r="AC14" s="425">
        <v>2</v>
      </c>
      <c r="AD14" s="425">
        <v>2</v>
      </c>
      <c r="AE14" s="425">
        <v>2</v>
      </c>
      <c r="AF14" s="425">
        <v>2</v>
      </c>
      <c r="AG14" s="425">
        <v>2</v>
      </c>
      <c r="AH14" s="418">
        <v>2</v>
      </c>
      <c r="AI14" s="425">
        <v>2</v>
      </c>
      <c r="AJ14" s="425">
        <v>2</v>
      </c>
      <c r="AK14" s="425">
        <v>2</v>
      </c>
      <c r="AL14" s="425">
        <v>2</v>
      </c>
      <c r="AM14" s="425">
        <v>2</v>
      </c>
      <c r="AN14" s="425">
        <v>2</v>
      </c>
      <c r="AO14" s="425">
        <v>2</v>
      </c>
      <c r="AP14" s="425">
        <v>2</v>
      </c>
      <c r="AQ14" s="427">
        <v>2</v>
      </c>
      <c r="AR14" s="425">
        <v>2</v>
      </c>
      <c r="AS14" s="419"/>
      <c r="AT14" s="509"/>
      <c r="AU14" s="420"/>
      <c r="AV14" s="420"/>
      <c r="AW14" s="420"/>
      <c r="AX14" s="420"/>
      <c r="AY14" s="420"/>
      <c r="AZ14" s="420"/>
      <c r="BA14" s="420"/>
      <c r="BB14" s="420"/>
      <c r="BC14" s="420"/>
      <c r="BD14" s="421"/>
      <c r="BE14" s="422">
        <f t="shared" si="4"/>
        <v>42</v>
      </c>
    </row>
    <row r="15" spans="1:57" ht="26.25" customHeight="1" thickBot="1" x14ac:dyDescent="0.3">
      <c r="A15" s="445" t="s">
        <v>146</v>
      </c>
      <c r="B15" s="515" t="s">
        <v>77</v>
      </c>
      <c r="C15" s="416">
        <f t="shared" si="3"/>
        <v>114</v>
      </c>
      <c r="D15" s="417">
        <f t="shared" si="2"/>
        <v>51</v>
      </c>
      <c r="E15" s="418">
        <v>3</v>
      </c>
      <c r="F15" s="418">
        <v>3</v>
      </c>
      <c r="G15" s="418">
        <v>3</v>
      </c>
      <c r="H15" s="418">
        <v>3</v>
      </c>
      <c r="I15" s="418">
        <v>3</v>
      </c>
      <c r="J15" s="418">
        <v>3</v>
      </c>
      <c r="K15" s="418">
        <v>3</v>
      </c>
      <c r="L15" s="418">
        <v>3</v>
      </c>
      <c r="M15" s="418">
        <v>3</v>
      </c>
      <c r="N15" s="418">
        <v>3</v>
      </c>
      <c r="O15" s="418">
        <v>3</v>
      </c>
      <c r="P15" s="418">
        <v>3</v>
      </c>
      <c r="Q15" s="418">
        <v>3</v>
      </c>
      <c r="R15" s="418">
        <v>3</v>
      </c>
      <c r="S15" s="418">
        <v>3</v>
      </c>
      <c r="T15" s="418">
        <v>3</v>
      </c>
      <c r="U15" s="418">
        <v>3</v>
      </c>
      <c r="V15" s="534"/>
      <c r="W15" s="534"/>
      <c r="X15" s="427">
        <v>3</v>
      </c>
      <c r="Y15" s="427">
        <v>3</v>
      </c>
      <c r="Z15" s="418">
        <v>3</v>
      </c>
      <c r="AA15" s="418">
        <v>3</v>
      </c>
      <c r="AB15" s="418">
        <v>3</v>
      </c>
      <c r="AC15" s="418">
        <v>3</v>
      </c>
      <c r="AD15" s="418">
        <v>3</v>
      </c>
      <c r="AE15" s="418">
        <v>3</v>
      </c>
      <c r="AF15" s="418">
        <v>3</v>
      </c>
      <c r="AG15" s="418">
        <v>3</v>
      </c>
      <c r="AH15" s="418">
        <v>3</v>
      </c>
      <c r="AI15" s="418">
        <v>3</v>
      </c>
      <c r="AJ15" s="418">
        <v>3</v>
      </c>
      <c r="AK15" s="418">
        <v>3</v>
      </c>
      <c r="AL15" s="418">
        <v>3</v>
      </c>
      <c r="AM15" s="418">
        <v>3</v>
      </c>
      <c r="AN15" s="418">
        <v>3</v>
      </c>
      <c r="AO15" s="418">
        <v>3</v>
      </c>
      <c r="AP15" s="418">
        <v>3</v>
      </c>
      <c r="AQ15" s="418">
        <v>3</v>
      </c>
      <c r="AR15" s="418">
        <v>3</v>
      </c>
      <c r="AS15" s="419"/>
      <c r="AT15" s="509"/>
      <c r="AU15" s="420"/>
      <c r="AV15" s="420"/>
      <c r="AW15" s="420"/>
      <c r="AX15" s="420"/>
      <c r="AY15" s="420"/>
      <c r="AZ15" s="420"/>
      <c r="BA15" s="420"/>
      <c r="BB15" s="420"/>
      <c r="BC15" s="420"/>
      <c r="BD15" s="421"/>
      <c r="BE15" s="422">
        <f t="shared" si="4"/>
        <v>63</v>
      </c>
    </row>
    <row r="16" spans="1:57" ht="25.5" customHeight="1" thickBot="1" x14ac:dyDescent="0.3">
      <c r="A16" s="445" t="s">
        <v>147</v>
      </c>
      <c r="B16" s="515" t="s">
        <v>79</v>
      </c>
      <c r="C16" s="416">
        <f t="shared" si="3"/>
        <v>114</v>
      </c>
      <c r="D16" s="417">
        <f t="shared" si="2"/>
        <v>51</v>
      </c>
      <c r="E16" s="418">
        <v>3</v>
      </c>
      <c r="F16" s="418">
        <v>3</v>
      </c>
      <c r="G16" s="418">
        <v>3</v>
      </c>
      <c r="H16" s="418">
        <v>3</v>
      </c>
      <c r="I16" s="418">
        <v>3</v>
      </c>
      <c r="J16" s="418">
        <v>3</v>
      </c>
      <c r="K16" s="418">
        <v>3</v>
      </c>
      <c r="L16" s="418">
        <v>3</v>
      </c>
      <c r="M16" s="418">
        <v>3</v>
      </c>
      <c r="N16" s="418">
        <v>3</v>
      </c>
      <c r="O16" s="418">
        <v>3</v>
      </c>
      <c r="P16" s="418">
        <v>3</v>
      </c>
      <c r="Q16" s="418">
        <v>3</v>
      </c>
      <c r="R16" s="418">
        <v>3</v>
      </c>
      <c r="S16" s="418">
        <v>3</v>
      </c>
      <c r="T16" s="418">
        <v>3</v>
      </c>
      <c r="U16" s="418">
        <v>3</v>
      </c>
      <c r="V16" s="534"/>
      <c r="W16" s="534"/>
      <c r="X16" s="427">
        <v>3</v>
      </c>
      <c r="Y16" s="427">
        <v>3</v>
      </c>
      <c r="Z16" s="418">
        <v>3</v>
      </c>
      <c r="AA16" s="418">
        <v>3</v>
      </c>
      <c r="AB16" s="418">
        <v>3</v>
      </c>
      <c r="AC16" s="418">
        <v>3</v>
      </c>
      <c r="AD16" s="418">
        <v>3</v>
      </c>
      <c r="AE16" s="418">
        <v>3</v>
      </c>
      <c r="AF16" s="418">
        <v>3</v>
      </c>
      <c r="AG16" s="418">
        <v>3</v>
      </c>
      <c r="AH16" s="418">
        <v>3</v>
      </c>
      <c r="AI16" s="418">
        <v>3</v>
      </c>
      <c r="AJ16" s="418">
        <v>3</v>
      </c>
      <c r="AK16" s="418">
        <v>3</v>
      </c>
      <c r="AL16" s="418">
        <v>3</v>
      </c>
      <c r="AM16" s="418">
        <v>3</v>
      </c>
      <c r="AN16" s="418">
        <v>3</v>
      </c>
      <c r="AO16" s="418">
        <v>3</v>
      </c>
      <c r="AP16" s="418">
        <v>3</v>
      </c>
      <c r="AQ16" s="418">
        <v>3</v>
      </c>
      <c r="AR16" s="418">
        <v>3</v>
      </c>
      <c r="AS16" s="419"/>
      <c r="AT16" s="509"/>
      <c r="AU16" s="420"/>
      <c r="AV16" s="420"/>
      <c r="AW16" s="420"/>
      <c r="AX16" s="420"/>
      <c r="AY16" s="420"/>
      <c r="AZ16" s="420"/>
      <c r="BA16" s="420"/>
      <c r="BB16" s="420"/>
      <c r="BC16" s="420"/>
      <c r="BD16" s="421"/>
      <c r="BE16" s="422">
        <f t="shared" si="4"/>
        <v>63</v>
      </c>
    </row>
    <row r="17" spans="1:58" ht="35.1" customHeight="1" thickBot="1" x14ac:dyDescent="0.3">
      <c r="A17" s="514" t="s">
        <v>317</v>
      </c>
      <c r="B17" s="515" t="s">
        <v>80</v>
      </c>
      <c r="C17" s="416">
        <f t="shared" si="3"/>
        <v>55</v>
      </c>
      <c r="D17" s="417">
        <f t="shared" si="2"/>
        <v>34</v>
      </c>
      <c r="E17" s="418">
        <v>2</v>
      </c>
      <c r="F17" s="418">
        <v>2</v>
      </c>
      <c r="G17" s="418">
        <v>2</v>
      </c>
      <c r="H17" s="418">
        <v>2</v>
      </c>
      <c r="I17" s="418">
        <v>2</v>
      </c>
      <c r="J17" s="418">
        <v>2</v>
      </c>
      <c r="K17" s="418">
        <v>2</v>
      </c>
      <c r="L17" s="418">
        <v>2</v>
      </c>
      <c r="M17" s="418">
        <v>2</v>
      </c>
      <c r="N17" s="418">
        <v>2</v>
      </c>
      <c r="O17" s="418">
        <v>2</v>
      </c>
      <c r="P17" s="418">
        <v>2</v>
      </c>
      <c r="Q17" s="418">
        <v>2</v>
      </c>
      <c r="R17" s="418">
        <v>2</v>
      </c>
      <c r="S17" s="418">
        <v>2</v>
      </c>
      <c r="T17" s="418">
        <v>2</v>
      </c>
      <c r="U17" s="418">
        <v>2</v>
      </c>
      <c r="V17" s="534"/>
      <c r="W17" s="534"/>
      <c r="X17" s="440">
        <v>1</v>
      </c>
      <c r="Y17" s="440">
        <v>1</v>
      </c>
      <c r="Z17" s="440">
        <v>1</v>
      </c>
      <c r="AA17" s="440">
        <v>1</v>
      </c>
      <c r="AB17" s="440">
        <v>1</v>
      </c>
      <c r="AC17" s="440">
        <v>1</v>
      </c>
      <c r="AD17" s="440">
        <v>1</v>
      </c>
      <c r="AE17" s="440">
        <v>1</v>
      </c>
      <c r="AF17" s="440">
        <v>1</v>
      </c>
      <c r="AG17" s="440">
        <v>1</v>
      </c>
      <c r="AH17" s="440">
        <v>1</v>
      </c>
      <c r="AI17" s="440">
        <v>1</v>
      </c>
      <c r="AJ17" s="418">
        <v>1</v>
      </c>
      <c r="AK17" s="418">
        <v>1</v>
      </c>
      <c r="AL17" s="418">
        <v>1</v>
      </c>
      <c r="AM17" s="418">
        <v>1</v>
      </c>
      <c r="AN17" s="418">
        <v>1</v>
      </c>
      <c r="AO17" s="418">
        <v>1</v>
      </c>
      <c r="AP17" s="418">
        <v>1</v>
      </c>
      <c r="AQ17" s="418">
        <v>1</v>
      </c>
      <c r="AR17" s="418">
        <v>1</v>
      </c>
      <c r="AS17" s="419"/>
      <c r="AT17" s="509"/>
      <c r="AU17" s="420"/>
      <c r="AV17" s="420"/>
      <c r="AW17" s="420"/>
      <c r="AX17" s="420"/>
      <c r="AY17" s="420"/>
      <c r="AZ17" s="420"/>
      <c r="BA17" s="420"/>
      <c r="BB17" s="420"/>
      <c r="BC17" s="420"/>
      <c r="BD17" s="421"/>
      <c r="BE17" s="422">
        <f t="shared" si="4"/>
        <v>21</v>
      </c>
    </row>
    <row r="18" spans="1:58" ht="35.1" customHeight="1" thickBot="1" x14ac:dyDescent="0.3">
      <c r="A18" s="514" t="s">
        <v>318</v>
      </c>
      <c r="B18" s="515" t="s">
        <v>82</v>
      </c>
      <c r="C18" s="416">
        <f t="shared" si="3"/>
        <v>76</v>
      </c>
      <c r="D18" s="417">
        <f t="shared" si="2"/>
        <v>34</v>
      </c>
      <c r="E18" s="418">
        <v>2</v>
      </c>
      <c r="F18" s="425">
        <v>2</v>
      </c>
      <c r="G18" s="425">
        <v>2</v>
      </c>
      <c r="H18" s="427">
        <v>2</v>
      </c>
      <c r="I18" s="427">
        <v>2</v>
      </c>
      <c r="J18" s="425">
        <v>2</v>
      </c>
      <c r="K18" s="425">
        <v>2</v>
      </c>
      <c r="L18" s="425">
        <v>2</v>
      </c>
      <c r="M18" s="418">
        <v>2</v>
      </c>
      <c r="N18" s="425">
        <v>2</v>
      </c>
      <c r="O18" s="425">
        <v>2</v>
      </c>
      <c r="P18" s="427">
        <v>2</v>
      </c>
      <c r="Q18" s="425">
        <v>2</v>
      </c>
      <c r="R18" s="425">
        <v>2</v>
      </c>
      <c r="S18" s="425">
        <v>2</v>
      </c>
      <c r="T18" s="425">
        <v>2</v>
      </c>
      <c r="U18" s="425">
        <v>2</v>
      </c>
      <c r="V18" s="420"/>
      <c r="W18" s="421"/>
      <c r="X18" s="427">
        <v>2</v>
      </c>
      <c r="Y18" s="427">
        <v>2</v>
      </c>
      <c r="Z18" s="418">
        <v>2</v>
      </c>
      <c r="AA18" s="425">
        <v>2</v>
      </c>
      <c r="AB18" s="425">
        <v>2</v>
      </c>
      <c r="AC18" s="425">
        <v>2</v>
      </c>
      <c r="AD18" s="425">
        <v>2</v>
      </c>
      <c r="AE18" s="425">
        <v>2</v>
      </c>
      <c r="AF18" s="425">
        <v>2</v>
      </c>
      <c r="AG18" s="425">
        <v>2</v>
      </c>
      <c r="AH18" s="418">
        <v>2</v>
      </c>
      <c r="AI18" s="425">
        <v>2</v>
      </c>
      <c r="AJ18" s="425">
        <v>2</v>
      </c>
      <c r="AK18" s="425">
        <v>2</v>
      </c>
      <c r="AL18" s="425">
        <v>2</v>
      </c>
      <c r="AM18" s="425">
        <v>2</v>
      </c>
      <c r="AN18" s="425">
        <v>2</v>
      </c>
      <c r="AO18" s="425">
        <v>2</v>
      </c>
      <c r="AP18" s="425">
        <v>2</v>
      </c>
      <c r="AQ18" s="427">
        <v>2</v>
      </c>
      <c r="AR18" s="425">
        <v>2</v>
      </c>
      <c r="AS18" s="419"/>
      <c r="AT18" s="509"/>
      <c r="AU18" s="420"/>
      <c r="AV18" s="420"/>
      <c r="AW18" s="420"/>
      <c r="AX18" s="420"/>
      <c r="AY18" s="420"/>
      <c r="AZ18" s="420"/>
      <c r="BA18" s="420"/>
      <c r="BB18" s="420"/>
      <c r="BC18" s="420"/>
      <c r="BD18" s="421"/>
      <c r="BE18" s="422">
        <f t="shared" si="4"/>
        <v>42</v>
      </c>
    </row>
    <row r="19" spans="1:58" ht="27" customHeight="1" thickBot="1" x14ac:dyDescent="0.3">
      <c r="A19" s="445" t="s">
        <v>153</v>
      </c>
      <c r="B19" s="515" t="s">
        <v>94</v>
      </c>
      <c r="C19" s="416">
        <f t="shared" si="3"/>
        <v>38</v>
      </c>
      <c r="D19" s="417">
        <f t="shared" si="2"/>
        <v>17</v>
      </c>
      <c r="E19" s="418">
        <v>1</v>
      </c>
      <c r="F19" s="425">
        <v>1</v>
      </c>
      <c r="G19" s="418">
        <v>1</v>
      </c>
      <c r="H19" s="427">
        <v>1</v>
      </c>
      <c r="I19" s="430">
        <v>1</v>
      </c>
      <c r="J19" s="418">
        <v>1</v>
      </c>
      <c r="K19" s="418">
        <v>1</v>
      </c>
      <c r="L19" s="418">
        <v>1</v>
      </c>
      <c r="M19" s="418">
        <v>1</v>
      </c>
      <c r="N19" s="418">
        <v>1</v>
      </c>
      <c r="O19" s="418">
        <v>1</v>
      </c>
      <c r="P19" s="430">
        <v>1</v>
      </c>
      <c r="Q19" s="418">
        <v>1</v>
      </c>
      <c r="R19" s="418">
        <v>1</v>
      </c>
      <c r="S19" s="418">
        <v>1</v>
      </c>
      <c r="T19" s="418">
        <v>1</v>
      </c>
      <c r="U19" s="418">
        <v>1</v>
      </c>
      <c r="V19" s="534"/>
      <c r="W19" s="421"/>
      <c r="X19" s="440">
        <v>1</v>
      </c>
      <c r="Y19" s="440">
        <v>1</v>
      </c>
      <c r="Z19" s="440">
        <v>1</v>
      </c>
      <c r="AA19" s="440">
        <v>1</v>
      </c>
      <c r="AB19" s="440">
        <v>1</v>
      </c>
      <c r="AC19" s="440">
        <v>1</v>
      </c>
      <c r="AD19" s="440">
        <v>1</v>
      </c>
      <c r="AE19" s="440">
        <v>1</v>
      </c>
      <c r="AF19" s="440">
        <v>1</v>
      </c>
      <c r="AG19" s="440">
        <v>1</v>
      </c>
      <c r="AH19" s="440">
        <v>1</v>
      </c>
      <c r="AI19" s="440">
        <v>1</v>
      </c>
      <c r="AJ19" s="418">
        <v>1</v>
      </c>
      <c r="AK19" s="418">
        <v>1</v>
      </c>
      <c r="AL19" s="418">
        <v>1</v>
      </c>
      <c r="AM19" s="418">
        <v>1</v>
      </c>
      <c r="AN19" s="418">
        <v>1</v>
      </c>
      <c r="AO19" s="418">
        <v>1</v>
      </c>
      <c r="AP19" s="418">
        <v>1</v>
      </c>
      <c r="AQ19" s="418">
        <v>1</v>
      </c>
      <c r="AR19" s="418">
        <v>1</v>
      </c>
      <c r="AS19" s="419"/>
      <c r="AT19" s="516"/>
      <c r="AU19" s="435"/>
      <c r="AV19" s="435"/>
      <c r="AW19" s="435"/>
      <c r="AX19" s="435"/>
      <c r="AY19" s="435"/>
      <c r="AZ19" s="435"/>
      <c r="BA19" s="435"/>
      <c r="BB19" s="435"/>
      <c r="BC19" s="435"/>
      <c r="BD19" s="436"/>
      <c r="BE19" s="422">
        <f t="shared" si="4"/>
        <v>21</v>
      </c>
    </row>
    <row r="20" spans="1:58" ht="35.1" customHeight="1" thickBot="1" x14ac:dyDescent="0.3">
      <c r="A20" s="517" t="s">
        <v>319</v>
      </c>
      <c r="B20" s="515" t="s">
        <v>69</v>
      </c>
      <c r="C20" s="416">
        <f>SUM(E20:BD20)</f>
        <v>80</v>
      </c>
      <c r="D20" s="417">
        <f t="shared" si="2"/>
        <v>17</v>
      </c>
      <c r="E20" s="418">
        <v>1</v>
      </c>
      <c r="F20" s="425">
        <v>1</v>
      </c>
      <c r="G20" s="418">
        <v>1</v>
      </c>
      <c r="H20" s="427">
        <v>1</v>
      </c>
      <c r="I20" s="430">
        <v>1</v>
      </c>
      <c r="J20" s="418">
        <v>1</v>
      </c>
      <c r="K20" s="418">
        <v>1</v>
      </c>
      <c r="L20" s="418">
        <v>1</v>
      </c>
      <c r="M20" s="418">
        <v>1</v>
      </c>
      <c r="N20" s="418">
        <v>1</v>
      </c>
      <c r="O20" s="418">
        <v>1</v>
      </c>
      <c r="P20" s="430">
        <v>1</v>
      </c>
      <c r="Q20" s="418">
        <v>1</v>
      </c>
      <c r="R20" s="418">
        <v>1</v>
      </c>
      <c r="S20" s="418">
        <v>1</v>
      </c>
      <c r="T20" s="418">
        <v>1</v>
      </c>
      <c r="U20" s="418">
        <v>1</v>
      </c>
      <c r="V20" s="534"/>
      <c r="W20" s="421"/>
      <c r="X20" s="427">
        <v>3</v>
      </c>
      <c r="Y20" s="427">
        <v>3</v>
      </c>
      <c r="Z20" s="418">
        <v>3</v>
      </c>
      <c r="AA20" s="418">
        <v>3</v>
      </c>
      <c r="AB20" s="418">
        <v>3</v>
      </c>
      <c r="AC20" s="418">
        <v>3</v>
      </c>
      <c r="AD20" s="418">
        <v>3</v>
      </c>
      <c r="AE20" s="418">
        <v>3</v>
      </c>
      <c r="AF20" s="418">
        <v>3</v>
      </c>
      <c r="AG20" s="418">
        <v>3</v>
      </c>
      <c r="AH20" s="418">
        <v>3</v>
      </c>
      <c r="AI20" s="418">
        <v>3</v>
      </c>
      <c r="AJ20" s="418">
        <v>3</v>
      </c>
      <c r="AK20" s="418">
        <v>3</v>
      </c>
      <c r="AL20" s="418">
        <v>3</v>
      </c>
      <c r="AM20" s="418">
        <v>3</v>
      </c>
      <c r="AN20" s="418">
        <v>3</v>
      </c>
      <c r="AO20" s="418">
        <v>3</v>
      </c>
      <c r="AP20" s="418">
        <v>3</v>
      </c>
      <c r="AQ20" s="418">
        <v>3</v>
      </c>
      <c r="AR20" s="418">
        <v>3</v>
      </c>
      <c r="AS20" s="419"/>
      <c r="AT20" s="516"/>
      <c r="AU20" s="435"/>
      <c r="AV20" s="435"/>
      <c r="AW20" s="435"/>
      <c r="AX20" s="435"/>
      <c r="AY20" s="435"/>
      <c r="AZ20" s="435"/>
      <c r="BA20" s="435"/>
      <c r="BB20" s="435"/>
      <c r="BC20" s="435"/>
      <c r="BD20" s="436"/>
      <c r="BE20" s="422">
        <f t="shared" si="4"/>
        <v>63</v>
      </c>
    </row>
    <row r="21" spans="1:58" ht="35.1" customHeight="1" thickBot="1" x14ac:dyDescent="0.3">
      <c r="A21" s="510" t="s">
        <v>309</v>
      </c>
      <c r="B21" s="589" t="s">
        <v>320</v>
      </c>
      <c r="C21" s="416">
        <f t="shared" si="3"/>
        <v>114</v>
      </c>
      <c r="D21" s="417">
        <f t="shared" si="2"/>
        <v>51</v>
      </c>
      <c r="E21" s="418">
        <v>3</v>
      </c>
      <c r="F21" s="418">
        <v>3</v>
      </c>
      <c r="G21" s="418">
        <v>3</v>
      </c>
      <c r="H21" s="418">
        <v>3</v>
      </c>
      <c r="I21" s="418">
        <v>3</v>
      </c>
      <c r="J21" s="418">
        <v>3</v>
      </c>
      <c r="K21" s="418">
        <v>3</v>
      </c>
      <c r="L21" s="418">
        <v>3</v>
      </c>
      <c r="M21" s="418">
        <v>3</v>
      </c>
      <c r="N21" s="418">
        <v>3</v>
      </c>
      <c r="O21" s="418">
        <v>3</v>
      </c>
      <c r="P21" s="418">
        <v>3</v>
      </c>
      <c r="Q21" s="418">
        <v>3</v>
      </c>
      <c r="R21" s="418">
        <v>3</v>
      </c>
      <c r="S21" s="418">
        <v>3</v>
      </c>
      <c r="T21" s="418">
        <v>3</v>
      </c>
      <c r="U21" s="418">
        <v>3</v>
      </c>
      <c r="V21" s="534"/>
      <c r="W21" s="534"/>
      <c r="X21" s="427">
        <v>3</v>
      </c>
      <c r="Y21" s="427">
        <v>3</v>
      </c>
      <c r="Z21" s="418">
        <v>3</v>
      </c>
      <c r="AA21" s="425">
        <v>3</v>
      </c>
      <c r="AB21" s="427">
        <v>3</v>
      </c>
      <c r="AC21" s="427">
        <v>3</v>
      </c>
      <c r="AD21" s="427">
        <v>3</v>
      </c>
      <c r="AE21" s="427">
        <v>3</v>
      </c>
      <c r="AF21" s="427">
        <v>3</v>
      </c>
      <c r="AG21" s="427">
        <v>3</v>
      </c>
      <c r="AH21" s="427">
        <v>3</v>
      </c>
      <c r="AI21" s="427">
        <v>3</v>
      </c>
      <c r="AJ21" s="427">
        <v>3</v>
      </c>
      <c r="AK21" s="427">
        <v>3</v>
      </c>
      <c r="AL21" s="425">
        <v>3</v>
      </c>
      <c r="AM21" s="425">
        <v>3</v>
      </c>
      <c r="AN21" s="425">
        <v>3</v>
      </c>
      <c r="AO21" s="425">
        <v>3</v>
      </c>
      <c r="AP21" s="425">
        <v>3</v>
      </c>
      <c r="AQ21" s="425">
        <v>3</v>
      </c>
      <c r="AR21" s="425">
        <v>3</v>
      </c>
      <c r="AS21" s="419"/>
      <c r="AT21" s="516"/>
      <c r="AU21" s="435"/>
      <c r="AV21" s="435"/>
      <c r="AW21" s="435"/>
      <c r="AX21" s="435"/>
      <c r="AY21" s="435"/>
      <c r="AZ21" s="435"/>
      <c r="BA21" s="435"/>
      <c r="BB21" s="435"/>
      <c r="BC21" s="435"/>
      <c r="BD21" s="436"/>
      <c r="BE21" s="422">
        <f t="shared" si="4"/>
        <v>63</v>
      </c>
    </row>
    <row r="22" spans="1:58" ht="35.1" customHeight="1" thickBot="1" x14ac:dyDescent="0.3">
      <c r="A22" s="437" t="s">
        <v>310</v>
      </c>
      <c r="B22" s="589" t="s">
        <v>321</v>
      </c>
      <c r="C22" s="442">
        <f t="shared" si="3"/>
        <v>152</v>
      </c>
      <c r="D22" s="417">
        <f t="shared" si="2"/>
        <v>68</v>
      </c>
      <c r="E22" s="418">
        <v>4</v>
      </c>
      <c r="F22" s="418">
        <v>4</v>
      </c>
      <c r="G22" s="418">
        <v>4</v>
      </c>
      <c r="H22" s="418">
        <v>4</v>
      </c>
      <c r="I22" s="418">
        <v>4</v>
      </c>
      <c r="J22" s="418">
        <v>4</v>
      </c>
      <c r="K22" s="418">
        <v>4</v>
      </c>
      <c r="L22" s="418">
        <v>4</v>
      </c>
      <c r="M22" s="418">
        <v>4</v>
      </c>
      <c r="N22" s="418">
        <v>4</v>
      </c>
      <c r="O22" s="418">
        <v>4</v>
      </c>
      <c r="P22" s="418">
        <v>4</v>
      </c>
      <c r="Q22" s="418">
        <v>4</v>
      </c>
      <c r="R22" s="418">
        <v>4</v>
      </c>
      <c r="S22" s="418">
        <v>4</v>
      </c>
      <c r="T22" s="418">
        <v>4</v>
      </c>
      <c r="U22" s="418">
        <v>4</v>
      </c>
      <c r="V22" s="534"/>
      <c r="W22" s="534"/>
      <c r="X22" s="427">
        <v>4</v>
      </c>
      <c r="Y22" s="427">
        <v>4</v>
      </c>
      <c r="Z22" s="418">
        <v>4</v>
      </c>
      <c r="AA22" s="418">
        <v>4</v>
      </c>
      <c r="AB22" s="418">
        <v>4</v>
      </c>
      <c r="AC22" s="418">
        <v>4</v>
      </c>
      <c r="AD22" s="418">
        <v>4</v>
      </c>
      <c r="AE22" s="418">
        <v>4</v>
      </c>
      <c r="AF22" s="418">
        <v>4</v>
      </c>
      <c r="AG22" s="418">
        <v>4</v>
      </c>
      <c r="AH22" s="418">
        <v>4</v>
      </c>
      <c r="AI22" s="418">
        <v>4</v>
      </c>
      <c r="AJ22" s="418">
        <v>4</v>
      </c>
      <c r="AK22" s="418">
        <v>4</v>
      </c>
      <c r="AL22" s="418">
        <v>4</v>
      </c>
      <c r="AM22" s="418">
        <v>4</v>
      </c>
      <c r="AN22" s="418">
        <v>4</v>
      </c>
      <c r="AO22" s="418">
        <v>4</v>
      </c>
      <c r="AP22" s="418">
        <v>4</v>
      </c>
      <c r="AQ22" s="418">
        <v>4</v>
      </c>
      <c r="AR22" s="418">
        <v>4</v>
      </c>
      <c r="AS22" s="419"/>
      <c r="AT22" s="509"/>
      <c r="AU22" s="420"/>
      <c r="AV22" s="420"/>
      <c r="AW22" s="420"/>
      <c r="AX22" s="420"/>
      <c r="AY22" s="420"/>
      <c r="AZ22" s="420"/>
      <c r="BA22" s="420"/>
      <c r="BB22" s="420"/>
      <c r="BC22" s="420"/>
      <c r="BD22" s="421"/>
      <c r="BE22" s="422">
        <f t="shared" si="4"/>
        <v>84</v>
      </c>
    </row>
    <row r="23" spans="1:58" ht="35.1" customHeight="1" thickBot="1" x14ac:dyDescent="0.3">
      <c r="A23" s="445" t="s">
        <v>311</v>
      </c>
      <c r="B23" s="589" t="s">
        <v>322</v>
      </c>
      <c r="C23" s="446">
        <f t="shared" si="3"/>
        <v>21</v>
      </c>
      <c r="D23" s="417">
        <f t="shared" si="2"/>
        <v>0</v>
      </c>
      <c r="E23" s="418">
        <v>0</v>
      </c>
      <c r="F23" s="418">
        <v>0</v>
      </c>
      <c r="G23" s="418">
        <v>0</v>
      </c>
      <c r="H23" s="418">
        <v>0</v>
      </c>
      <c r="I23" s="418">
        <v>0</v>
      </c>
      <c r="J23" s="418">
        <v>0</v>
      </c>
      <c r="K23" s="418">
        <v>0</v>
      </c>
      <c r="L23" s="418">
        <v>0</v>
      </c>
      <c r="M23" s="418">
        <v>0</v>
      </c>
      <c r="N23" s="418">
        <v>0</v>
      </c>
      <c r="O23" s="418">
        <v>0</v>
      </c>
      <c r="P23" s="418">
        <v>0</v>
      </c>
      <c r="Q23" s="418">
        <v>0</v>
      </c>
      <c r="R23" s="418">
        <v>0</v>
      </c>
      <c r="S23" s="418">
        <v>0</v>
      </c>
      <c r="T23" s="418">
        <v>0</v>
      </c>
      <c r="U23" s="418">
        <v>0</v>
      </c>
      <c r="V23" s="534"/>
      <c r="W23" s="534"/>
      <c r="X23" s="427">
        <v>1</v>
      </c>
      <c r="Y23" s="427">
        <v>1</v>
      </c>
      <c r="Z23" s="418">
        <v>1</v>
      </c>
      <c r="AA23" s="418">
        <v>1</v>
      </c>
      <c r="AB23" s="418">
        <v>1</v>
      </c>
      <c r="AC23" s="418">
        <v>1</v>
      </c>
      <c r="AD23" s="418">
        <v>1</v>
      </c>
      <c r="AE23" s="418">
        <v>1</v>
      </c>
      <c r="AF23" s="418">
        <v>1</v>
      </c>
      <c r="AG23" s="418">
        <v>1</v>
      </c>
      <c r="AH23" s="418">
        <v>1</v>
      </c>
      <c r="AI23" s="418">
        <v>1</v>
      </c>
      <c r="AJ23" s="418">
        <v>1</v>
      </c>
      <c r="AK23" s="418">
        <v>1</v>
      </c>
      <c r="AL23" s="418">
        <v>1</v>
      </c>
      <c r="AM23" s="418">
        <v>1</v>
      </c>
      <c r="AN23" s="418">
        <v>1</v>
      </c>
      <c r="AO23" s="418">
        <v>1</v>
      </c>
      <c r="AP23" s="418">
        <v>1</v>
      </c>
      <c r="AQ23" s="418">
        <v>1</v>
      </c>
      <c r="AR23" s="418">
        <v>1</v>
      </c>
      <c r="AS23" s="419"/>
      <c r="AT23" s="516"/>
      <c r="AU23" s="435"/>
      <c r="AV23" s="435"/>
      <c r="AW23" s="435"/>
      <c r="AX23" s="435"/>
      <c r="AY23" s="435"/>
      <c r="AZ23" s="435"/>
      <c r="BA23" s="435"/>
      <c r="BB23" s="435"/>
      <c r="BC23" s="435"/>
      <c r="BD23" s="436"/>
      <c r="BE23" s="422">
        <f t="shared" si="4"/>
        <v>21</v>
      </c>
    </row>
    <row r="24" spans="1:58" ht="35.1" customHeight="1" thickTop="1" thickBot="1" x14ac:dyDescent="0.3">
      <c r="A24" s="448" t="s">
        <v>323</v>
      </c>
      <c r="B24" s="589" t="s">
        <v>324</v>
      </c>
      <c r="C24" s="449">
        <f t="shared" si="3"/>
        <v>112</v>
      </c>
      <c r="D24" s="417">
        <f t="shared" si="2"/>
        <v>34</v>
      </c>
      <c r="E24" s="418">
        <v>2</v>
      </c>
      <c r="F24" s="425">
        <v>2</v>
      </c>
      <c r="G24" s="425">
        <v>2</v>
      </c>
      <c r="H24" s="427">
        <v>2</v>
      </c>
      <c r="I24" s="430">
        <v>2</v>
      </c>
      <c r="J24" s="425">
        <v>2</v>
      </c>
      <c r="K24" s="425">
        <v>2</v>
      </c>
      <c r="L24" s="425">
        <v>2</v>
      </c>
      <c r="M24" s="418">
        <v>2</v>
      </c>
      <c r="N24" s="425">
        <v>2</v>
      </c>
      <c r="O24" s="425">
        <v>2</v>
      </c>
      <c r="P24" s="427">
        <v>2</v>
      </c>
      <c r="Q24" s="418">
        <v>2</v>
      </c>
      <c r="R24" s="425">
        <v>2</v>
      </c>
      <c r="S24" s="425">
        <v>2</v>
      </c>
      <c r="T24" s="425">
        <v>2</v>
      </c>
      <c r="U24" s="425">
        <v>2</v>
      </c>
      <c r="V24" s="420"/>
      <c r="W24" s="435"/>
      <c r="X24" s="440">
        <v>4</v>
      </c>
      <c r="Y24" s="440">
        <v>4</v>
      </c>
      <c r="Z24" s="440">
        <v>4</v>
      </c>
      <c r="AA24" s="440">
        <v>4</v>
      </c>
      <c r="AB24" s="440">
        <v>4</v>
      </c>
      <c r="AC24" s="440">
        <v>4</v>
      </c>
      <c r="AD24" s="440">
        <v>4</v>
      </c>
      <c r="AE24" s="440">
        <v>4</v>
      </c>
      <c r="AF24" s="440">
        <v>4</v>
      </c>
      <c r="AG24" s="440">
        <v>4</v>
      </c>
      <c r="AH24" s="440">
        <v>4</v>
      </c>
      <c r="AI24" s="440">
        <v>4</v>
      </c>
      <c r="AJ24" s="440">
        <v>4</v>
      </c>
      <c r="AK24" s="440">
        <v>4</v>
      </c>
      <c r="AL24" s="440">
        <v>4</v>
      </c>
      <c r="AM24" s="440">
        <v>3</v>
      </c>
      <c r="AN24" s="440">
        <v>3</v>
      </c>
      <c r="AO24" s="440">
        <v>3</v>
      </c>
      <c r="AP24" s="440">
        <v>3</v>
      </c>
      <c r="AQ24" s="440">
        <v>3</v>
      </c>
      <c r="AR24" s="440">
        <v>3</v>
      </c>
      <c r="AS24" s="434"/>
      <c r="AT24" s="516"/>
      <c r="AU24" s="435"/>
      <c r="AV24" s="435"/>
      <c r="AW24" s="435"/>
      <c r="AX24" s="435"/>
      <c r="AY24" s="435"/>
      <c r="AZ24" s="435"/>
      <c r="BA24" s="435"/>
      <c r="BB24" s="435"/>
      <c r="BC24" s="435"/>
      <c r="BD24" s="436"/>
      <c r="BE24" s="422">
        <f t="shared" si="4"/>
        <v>78</v>
      </c>
      <c r="BF24" s="451"/>
    </row>
    <row r="25" spans="1:58" ht="35.1" customHeight="1" thickTop="1" thickBot="1" x14ac:dyDescent="0.3">
      <c r="A25" s="592" t="s">
        <v>207</v>
      </c>
      <c r="B25" s="590" t="s">
        <v>325</v>
      </c>
      <c r="C25" s="449">
        <f t="shared" si="3"/>
        <v>21</v>
      </c>
      <c r="D25" s="417">
        <f t="shared" si="2"/>
        <v>0</v>
      </c>
      <c r="E25" s="418">
        <v>0</v>
      </c>
      <c r="F25" s="418">
        <v>0</v>
      </c>
      <c r="G25" s="418">
        <v>0</v>
      </c>
      <c r="H25" s="418">
        <v>0</v>
      </c>
      <c r="I25" s="418">
        <v>0</v>
      </c>
      <c r="J25" s="418">
        <v>0</v>
      </c>
      <c r="K25" s="418">
        <v>0</v>
      </c>
      <c r="L25" s="418">
        <v>0</v>
      </c>
      <c r="M25" s="418">
        <v>0</v>
      </c>
      <c r="N25" s="418">
        <v>0</v>
      </c>
      <c r="O25" s="418">
        <v>0</v>
      </c>
      <c r="P25" s="418">
        <v>0</v>
      </c>
      <c r="Q25" s="418">
        <v>0</v>
      </c>
      <c r="R25" s="418">
        <v>0</v>
      </c>
      <c r="S25" s="418">
        <v>0</v>
      </c>
      <c r="T25" s="418">
        <v>0</v>
      </c>
      <c r="U25" s="418">
        <v>0</v>
      </c>
      <c r="V25" s="534"/>
      <c r="W25" s="534"/>
      <c r="X25" s="440">
        <v>1</v>
      </c>
      <c r="Y25" s="440">
        <v>1</v>
      </c>
      <c r="Z25" s="440">
        <v>1</v>
      </c>
      <c r="AA25" s="440">
        <v>1</v>
      </c>
      <c r="AB25" s="440">
        <v>1</v>
      </c>
      <c r="AC25" s="440">
        <v>1</v>
      </c>
      <c r="AD25" s="440">
        <v>1</v>
      </c>
      <c r="AE25" s="440">
        <v>1</v>
      </c>
      <c r="AF25" s="440">
        <v>1</v>
      </c>
      <c r="AG25" s="440">
        <v>1</v>
      </c>
      <c r="AH25" s="440">
        <v>1</v>
      </c>
      <c r="AI25" s="440">
        <v>1</v>
      </c>
      <c r="AJ25" s="418">
        <v>1</v>
      </c>
      <c r="AK25" s="418">
        <v>1</v>
      </c>
      <c r="AL25" s="418">
        <v>1</v>
      </c>
      <c r="AM25" s="418">
        <v>1</v>
      </c>
      <c r="AN25" s="418">
        <v>1</v>
      </c>
      <c r="AO25" s="418">
        <v>1</v>
      </c>
      <c r="AP25" s="418">
        <v>1</v>
      </c>
      <c r="AQ25" s="418">
        <v>1</v>
      </c>
      <c r="AR25" s="418">
        <v>1</v>
      </c>
      <c r="AS25" s="434"/>
      <c r="AT25" s="516"/>
      <c r="AU25" s="435"/>
      <c r="AV25" s="435"/>
      <c r="AW25" s="435"/>
      <c r="AX25" s="435"/>
      <c r="AY25" s="435"/>
      <c r="AZ25" s="435"/>
      <c r="BA25" s="435"/>
      <c r="BB25" s="435"/>
      <c r="BC25" s="435"/>
      <c r="BD25" s="436"/>
      <c r="BE25" s="422">
        <f t="shared" si="4"/>
        <v>21</v>
      </c>
      <c r="BF25" s="451"/>
    </row>
    <row r="26" spans="1:58" ht="30" customHeight="1" thickTop="1" thickBot="1" x14ac:dyDescent="0.3">
      <c r="A26" s="448" t="s">
        <v>326</v>
      </c>
      <c r="B26" s="591" t="s">
        <v>73</v>
      </c>
      <c r="C26" s="449">
        <f t="shared" si="3"/>
        <v>42</v>
      </c>
      <c r="D26" s="417">
        <f t="shared" si="2"/>
        <v>0</v>
      </c>
      <c r="E26" s="519">
        <v>0</v>
      </c>
      <c r="F26" s="431">
        <v>0</v>
      </c>
      <c r="G26" s="431">
        <v>0</v>
      </c>
      <c r="H26" s="431">
        <v>0</v>
      </c>
      <c r="I26" s="431">
        <v>0</v>
      </c>
      <c r="J26" s="431">
        <v>0</v>
      </c>
      <c r="K26" s="431">
        <v>0</v>
      </c>
      <c r="L26" s="431">
        <v>0</v>
      </c>
      <c r="M26" s="431">
        <v>0</v>
      </c>
      <c r="N26" s="431">
        <v>0</v>
      </c>
      <c r="O26" s="431">
        <v>0</v>
      </c>
      <c r="P26" s="431">
        <v>0</v>
      </c>
      <c r="Q26" s="431">
        <v>0</v>
      </c>
      <c r="R26" s="431">
        <v>0</v>
      </c>
      <c r="S26" s="431">
        <v>0</v>
      </c>
      <c r="T26" s="431">
        <v>0</v>
      </c>
      <c r="U26" s="431">
        <v>0</v>
      </c>
      <c r="V26" s="435"/>
      <c r="W26" s="567"/>
      <c r="X26" s="440">
        <v>2</v>
      </c>
      <c r="Y26" s="440">
        <v>2</v>
      </c>
      <c r="Z26" s="431">
        <v>2</v>
      </c>
      <c r="AA26" s="439">
        <v>2</v>
      </c>
      <c r="AB26" s="439">
        <v>2</v>
      </c>
      <c r="AC26" s="439">
        <v>2</v>
      </c>
      <c r="AD26" s="439">
        <v>2</v>
      </c>
      <c r="AE26" s="439">
        <v>2</v>
      </c>
      <c r="AF26" s="439">
        <v>2</v>
      </c>
      <c r="AG26" s="439">
        <v>2</v>
      </c>
      <c r="AH26" s="439">
        <v>2</v>
      </c>
      <c r="AI26" s="439">
        <v>2</v>
      </c>
      <c r="AJ26" s="439">
        <v>2</v>
      </c>
      <c r="AK26" s="439">
        <v>2</v>
      </c>
      <c r="AL26" s="439">
        <v>2</v>
      </c>
      <c r="AM26" s="439">
        <v>2</v>
      </c>
      <c r="AN26" s="439">
        <v>2</v>
      </c>
      <c r="AO26" s="439">
        <v>2</v>
      </c>
      <c r="AP26" s="439">
        <v>2</v>
      </c>
      <c r="AQ26" s="439">
        <v>2</v>
      </c>
      <c r="AR26" s="439">
        <v>2</v>
      </c>
      <c r="AS26" s="434"/>
      <c r="AT26" s="516"/>
      <c r="AU26" s="435"/>
      <c r="AV26" s="435"/>
      <c r="AW26" s="435"/>
      <c r="AX26" s="435"/>
      <c r="AY26" s="435"/>
      <c r="AZ26" s="435"/>
      <c r="BA26" s="435"/>
      <c r="BB26" s="435"/>
      <c r="BC26" s="435"/>
      <c r="BD26" s="436"/>
      <c r="BE26" s="422">
        <f t="shared" si="4"/>
        <v>42</v>
      </c>
      <c r="BF26" s="451"/>
    </row>
    <row r="27" spans="1:58" ht="35.1" customHeight="1" thickTop="1" x14ac:dyDescent="0.4">
      <c r="A27" s="520"/>
      <c r="B27" s="520"/>
      <c r="C27" s="521"/>
      <c r="D27" s="522"/>
      <c r="E27" s="461"/>
      <c r="F27" s="788" t="s">
        <v>282</v>
      </c>
      <c r="G27" s="789"/>
      <c r="H27" s="789"/>
      <c r="I27" s="789"/>
      <c r="J27" s="789"/>
      <c r="K27" s="789"/>
      <c r="L27" s="462"/>
      <c r="M27" s="788" t="s">
        <v>283</v>
      </c>
      <c r="N27" s="789"/>
      <c r="O27" s="789"/>
      <c r="P27" s="789"/>
      <c r="Q27" s="789"/>
      <c r="R27" s="577" t="s">
        <v>350</v>
      </c>
      <c r="S27" s="578" t="s">
        <v>351</v>
      </c>
      <c r="T27" s="578"/>
      <c r="U27" s="578"/>
      <c r="V27" s="578"/>
      <c r="W27" s="579"/>
      <c r="X27" s="579"/>
      <c r="Y27" s="578"/>
      <c r="Z27" s="578"/>
      <c r="AA27" s="580"/>
      <c r="AB27" s="580"/>
      <c r="AC27" s="457"/>
      <c r="AD27" s="457"/>
      <c r="AE27" s="457"/>
      <c r="AF27" s="457"/>
      <c r="AG27" s="457"/>
      <c r="AH27" s="457"/>
      <c r="AI27" s="457"/>
      <c r="AJ27" s="457"/>
      <c r="AK27" s="457"/>
      <c r="AL27" s="458"/>
      <c r="AM27" s="523"/>
      <c r="AN27" s="578" t="s">
        <v>327</v>
      </c>
      <c r="AO27" s="578"/>
      <c r="AP27" s="578"/>
      <c r="AQ27" s="458"/>
      <c r="AR27" s="458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60"/>
      <c r="BF27" s="451"/>
    </row>
    <row r="28" spans="1:58" ht="35.1" customHeight="1" x14ac:dyDescent="0.25">
      <c r="A28" s="453"/>
      <c r="B28" s="453"/>
      <c r="C28" s="454"/>
      <c r="D28" s="455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59"/>
      <c r="BE28" s="453"/>
      <c r="BF28" s="451"/>
    </row>
    <row r="29" spans="1:58" ht="35.1" customHeight="1" x14ac:dyDescent="0.25">
      <c r="A29" s="453"/>
      <c r="B29" s="453"/>
      <c r="C29" s="454"/>
      <c r="D29" s="455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7"/>
      <c r="Y29" s="457"/>
      <c r="Z29" s="458"/>
      <c r="AA29" s="458"/>
      <c r="AB29" s="457"/>
      <c r="AC29" s="457"/>
      <c r="AD29" s="457"/>
      <c r="AE29" s="457"/>
      <c r="AF29" s="457"/>
      <c r="AG29" s="457"/>
      <c r="AH29" s="457"/>
      <c r="AI29" s="457"/>
      <c r="AJ29" s="457"/>
      <c r="AK29" s="457"/>
      <c r="AL29" s="458"/>
      <c r="AM29" s="458"/>
      <c r="AN29" s="458"/>
      <c r="AO29" s="458"/>
      <c r="AP29" s="458"/>
      <c r="AQ29" s="458"/>
      <c r="AR29" s="458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59"/>
      <c r="BE29" s="453"/>
      <c r="BF29" s="451"/>
    </row>
    <row r="30" spans="1:58" ht="35.1" customHeight="1" x14ac:dyDescent="0.25">
      <c r="A30" s="453"/>
      <c r="B30" s="453"/>
      <c r="C30" s="454"/>
      <c r="D30" s="455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7"/>
      <c r="Y30" s="457"/>
      <c r="Z30" s="458"/>
      <c r="AA30" s="458"/>
      <c r="AB30" s="457"/>
      <c r="AC30" s="457"/>
      <c r="AD30" s="457"/>
      <c r="AE30" s="457"/>
      <c r="AF30" s="457"/>
      <c r="AG30" s="457"/>
      <c r="AH30" s="457"/>
      <c r="AI30" s="457"/>
      <c r="AJ30" s="457"/>
      <c r="AK30" s="457"/>
      <c r="AL30" s="458"/>
      <c r="AM30" s="458"/>
      <c r="AN30" s="458"/>
      <c r="AO30" s="458"/>
      <c r="AP30" s="458"/>
      <c r="AQ30" s="458"/>
      <c r="AR30" s="458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59"/>
      <c r="BE30" s="460"/>
      <c r="BF30" s="451"/>
    </row>
    <row r="31" spans="1:58" ht="35.1" customHeight="1" x14ac:dyDescent="0.25">
      <c r="A31" s="453"/>
      <c r="B31" s="453"/>
      <c r="C31" s="454"/>
      <c r="D31" s="455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7"/>
      <c r="Y31" s="457"/>
      <c r="Z31" s="458"/>
      <c r="AA31" s="458"/>
      <c r="AB31" s="457"/>
      <c r="AC31" s="457"/>
      <c r="AD31" s="457"/>
      <c r="AE31" s="457"/>
      <c r="AF31" s="457"/>
      <c r="AG31" s="457"/>
      <c r="AH31" s="457"/>
      <c r="AI31" s="457"/>
      <c r="AJ31" s="457"/>
      <c r="AK31" s="457"/>
      <c r="AL31" s="458"/>
      <c r="AM31" s="458"/>
      <c r="AN31" s="458"/>
      <c r="AO31" s="458"/>
      <c r="AP31" s="458"/>
      <c r="AQ31" s="458"/>
      <c r="AR31" s="458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59"/>
      <c r="BE31" s="460"/>
      <c r="BF31" s="451"/>
    </row>
    <row r="32" spans="1:58" ht="35.1" customHeight="1" x14ac:dyDescent="0.25">
      <c r="A32" s="453"/>
      <c r="B32" s="453"/>
      <c r="C32" s="454"/>
      <c r="D32" s="455"/>
      <c r="E32" s="457"/>
      <c r="F32" s="789"/>
      <c r="G32" s="789"/>
      <c r="H32" s="789"/>
      <c r="I32" s="789"/>
      <c r="J32" s="789"/>
      <c r="K32" s="789"/>
      <c r="L32" s="458"/>
      <c r="M32" s="458"/>
      <c r="N32" s="458"/>
      <c r="O32" s="458"/>
      <c r="P32" s="458"/>
      <c r="Q32" s="457"/>
      <c r="R32" s="789"/>
      <c r="S32" s="789"/>
      <c r="T32" s="789"/>
      <c r="U32" s="789"/>
      <c r="V32" s="789"/>
      <c r="W32" s="458"/>
      <c r="X32" s="457"/>
      <c r="Y32" s="457"/>
      <c r="Z32" s="458"/>
      <c r="AA32" s="458"/>
      <c r="AB32" s="457"/>
      <c r="AC32" s="457"/>
      <c r="AD32" s="457"/>
      <c r="AE32" s="457"/>
      <c r="AF32" s="457"/>
      <c r="AG32" s="457"/>
      <c r="AH32" s="457"/>
      <c r="AI32" s="457"/>
      <c r="AJ32" s="457"/>
      <c r="AK32" s="457"/>
      <c r="AL32" s="458"/>
      <c r="AM32" s="458"/>
      <c r="AN32" s="458"/>
      <c r="AO32" s="458"/>
      <c r="AP32" s="458"/>
      <c r="AQ32" s="458"/>
      <c r="AR32" s="458"/>
      <c r="AS32" s="459"/>
      <c r="AT32" s="459"/>
      <c r="AU32" s="459"/>
      <c r="AV32" s="459"/>
      <c r="AW32" s="459"/>
      <c r="AX32" s="459"/>
      <c r="AY32" s="459"/>
      <c r="AZ32" s="459"/>
      <c r="BA32" s="459"/>
      <c r="BB32" s="459"/>
      <c r="BC32" s="459"/>
      <c r="BD32" s="459"/>
      <c r="BE32" s="460"/>
      <c r="BF32" s="451"/>
    </row>
    <row r="33" spans="1:58" ht="35.1" customHeight="1" x14ac:dyDescent="0.25">
      <c r="A33" s="453"/>
      <c r="B33" s="453"/>
      <c r="C33" s="454"/>
      <c r="D33" s="455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7"/>
      <c r="Y33" s="457"/>
      <c r="Z33" s="458"/>
      <c r="AA33" s="458"/>
      <c r="AB33" s="457"/>
      <c r="AC33" s="457"/>
      <c r="AD33" s="457"/>
      <c r="AE33" s="457"/>
      <c r="AF33" s="457"/>
      <c r="AG33" s="457"/>
      <c r="AH33" s="457"/>
      <c r="AI33" s="457"/>
      <c r="AJ33" s="457"/>
      <c r="AK33" s="457"/>
      <c r="AL33" s="458"/>
      <c r="AM33" s="458"/>
      <c r="AN33" s="458"/>
      <c r="AO33" s="458"/>
      <c r="AP33" s="458"/>
      <c r="AQ33" s="458"/>
      <c r="AR33" s="458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60"/>
      <c r="BF33" s="451"/>
    </row>
    <row r="34" spans="1:58" ht="35.1" customHeight="1" x14ac:dyDescent="0.25">
      <c r="A34" s="453"/>
      <c r="B34" s="453"/>
      <c r="C34" s="454"/>
      <c r="D34" s="455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8"/>
      <c r="X34" s="457"/>
      <c r="Y34" s="457"/>
      <c r="Z34" s="458"/>
      <c r="AA34" s="458"/>
      <c r="AB34" s="457"/>
      <c r="AC34" s="457"/>
      <c r="AD34" s="457"/>
      <c r="AE34" s="457"/>
      <c r="AF34" s="457"/>
      <c r="AG34" s="457"/>
      <c r="AH34" s="457"/>
      <c r="AI34" s="457"/>
      <c r="AJ34" s="457"/>
      <c r="AK34" s="457"/>
      <c r="AL34" s="458"/>
      <c r="AM34" s="458"/>
      <c r="AN34" s="458"/>
      <c r="AO34" s="458"/>
      <c r="AP34" s="458"/>
      <c r="AQ34" s="458"/>
      <c r="AR34" s="458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60"/>
      <c r="BF34" s="451"/>
    </row>
    <row r="35" spans="1:58" ht="35.1" customHeight="1" x14ac:dyDescent="0.25">
      <c r="A35" s="453"/>
      <c r="B35" s="453"/>
      <c r="C35" s="454"/>
      <c r="D35" s="455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7"/>
      <c r="Y35" s="457"/>
      <c r="Z35" s="458"/>
      <c r="AA35" s="458"/>
      <c r="AB35" s="457"/>
      <c r="AC35" s="457"/>
      <c r="AD35" s="457"/>
      <c r="AE35" s="457"/>
      <c r="AF35" s="457"/>
      <c r="AG35" s="457"/>
      <c r="AH35" s="457"/>
      <c r="AI35" s="457"/>
      <c r="AJ35" s="457"/>
      <c r="AK35" s="457"/>
      <c r="AL35" s="458"/>
      <c r="AM35" s="458"/>
      <c r="AN35" s="458"/>
      <c r="AO35" s="458"/>
      <c r="AP35" s="458"/>
      <c r="AQ35" s="458"/>
      <c r="AR35" s="458"/>
      <c r="AS35" s="459"/>
      <c r="AT35" s="459"/>
      <c r="AU35" s="459"/>
      <c r="AV35" s="459"/>
      <c r="AW35" s="459"/>
      <c r="AX35" s="459"/>
      <c r="AY35" s="459"/>
      <c r="AZ35" s="459"/>
      <c r="BA35" s="459"/>
      <c r="BB35" s="459"/>
      <c r="BC35" s="459"/>
      <c r="BD35" s="459"/>
      <c r="BE35" s="460"/>
      <c r="BF35" s="451"/>
    </row>
    <row r="36" spans="1:58" ht="35.1" customHeight="1" x14ac:dyDescent="0.25">
      <c r="A36" s="453"/>
      <c r="B36" s="453"/>
      <c r="C36" s="454"/>
      <c r="D36" s="455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58"/>
      <c r="X36" s="457"/>
      <c r="Y36" s="457"/>
      <c r="Z36" s="458"/>
      <c r="AA36" s="458"/>
      <c r="AB36" s="457"/>
      <c r="AC36" s="457"/>
      <c r="AD36" s="457"/>
      <c r="AE36" s="457"/>
      <c r="AF36" s="457"/>
      <c r="AG36" s="457"/>
      <c r="AH36" s="457"/>
      <c r="AI36" s="457"/>
      <c r="AJ36" s="457"/>
      <c r="AK36" s="457"/>
      <c r="AL36" s="458"/>
      <c r="AM36" s="458"/>
      <c r="AN36" s="458"/>
      <c r="AO36" s="458"/>
      <c r="AP36" s="458"/>
      <c r="AQ36" s="458"/>
      <c r="AR36" s="458"/>
      <c r="AS36" s="459"/>
      <c r="AT36" s="459"/>
      <c r="AU36" s="459"/>
      <c r="AV36" s="459"/>
      <c r="AW36" s="459"/>
      <c r="AX36" s="459"/>
      <c r="AY36" s="459"/>
      <c r="AZ36" s="459"/>
      <c r="BA36" s="459"/>
      <c r="BB36" s="459"/>
      <c r="BC36" s="459"/>
      <c r="BD36" s="459"/>
      <c r="BE36" s="460"/>
      <c r="BF36" s="451"/>
    </row>
    <row r="37" spans="1:58" ht="35.1" customHeight="1" x14ac:dyDescent="0.25">
      <c r="A37" s="453"/>
      <c r="B37" s="453"/>
      <c r="C37" s="454"/>
      <c r="D37" s="455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  <c r="W37" s="458"/>
      <c r="X37" s="457"/>
      <c r="Y37" s="457"/>
      <c r="Z37" s="458"/>
      <c r="AA37" s="458"/>
      <c r="AB37" s="457"/>
      <c r="AC37" s="457"/>
      <c r="AD37" s="457"/>
      <c r="AE37" s="457"/>
      <c r="AF37" s="457"/>
      <c r="AG37" s="457"/>
      <c r="AH37" s="457"/>
      <c r="AI37" s="457"/>
      <c r="AJ37" s="457"/>
      <c r="AK37" s="457"/>
      <c r="AL37" s="458"/>
      <c r="AM37" s="458"/>
      <c r="AN37" s="458"/>
      <c r="AO37" s="458"/>
      <c r="AP37" s="458"/>
      <c r="AQ37" s="458"/>
      <c r="AR37" s="458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59"/>
      <c r="BE37" s="460"/>
      <c r="BF37" s="451"/>
    </row>
    <row r="38" spans="1:58" ht="35.1" customHeight="1" x14ac:dyDescent="0.25">
      <c r="A38" s="453"/>
      <c r="B38" s="453"/>
      <c r="C38" s="454"/>
      <c r="D38" s="455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458"/>
      <c r="X38" s="457"/>
      <c r="Y38" s="457"/>
      <c r="Z38" s="458"/>
      <c r="AA38" s="458"/>
      <c r="AB38" s="457"/>
      <c r="AC38" s="457"/>
      <c r="AD38" s="457"/>
      <c r="AE38" s="457"/>
      <c r="AF38" s="457"/>
      <c r="AG38" s="457"/>
      <c r="AH38" s="457"/>
      <c r="AI38" s="457"/>
      <c r="AJ38" s="457"/>
      <c r="AK38" s="457"/>
      <c r="AL38" s="458"/>
      <c r="AM38" s="458"/>
      <c r="AN38" s="458"/>
      <c r="AO38" s="458"/>
      <c r="AP38" s="458"/>
      <c r="AQ38" s="458"/>
      <c r="AR38" s="458"/>
      <c r="AS38" s="459"/>
      <c r="AT38" s="459"/>
      <c r="AU38" s="459"/>
      <c r="AV38" s="459"/>
      <c r="AW38" s="459"/>
      <c r="AX38" s="459"/>
      <c r="AY38" s="459"/>
      <c r="AZ38" s="459"/>
      <c r="BA38" s="459"/>
      <c r="BB38" s="459"/>
      <c r="BC38" s="459"/>
      <c r="BD38" s="459"/>
      <c r="BE38" s="460"/>
      <c r="BF38" s="451"/>
    </row>
    <row r="39" spans="1:58" ht="35.1" customHeight="1" x14ac:dyDescent="0.25">
      <c r="A39" s="453"/>
      <c r="B39" s="453"/>
      <c r="C39" s="454"/>
      <c r="D39" s="455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7"/>
      <c r="Y39" s="457"/>
      <c r="Z39" s="458"/>
      <c r="AA39" s="458"/>
      <c r="AB39" s="457"/>
      <c r="AC39" s="457"/>
      <c r="AD39" s="457"/>
      <c r="AE39" s="457"/>
      <c r="AF39" s="457"/>
      <c r="AG39" s="457"/>
      <c r="AH39" s="457"/>
      <c r="AI39" s="457"/>
      <c r="AJ39" s="457"/>
      <c r="AK39" s="457"/>
      <c r="AL39" s="458"/>
      <c r="AM39" s="458"/>
      <c r="AN39" s="458"/>
      <c r="AO39" s="458"/>
      <c r="AP39" s="458"/>
      <c r="AQ39" s="458"/>
      <c r="AR39" s="458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59"/>
      <c r="BE39" s="460"/>
      <c r="BF39" s="451"/>
    </row>
    <row r="40" spans="1:58" ht="35.1" customHeight="1" x14ac:dyDescent="0.25">
      <c r="A40" s="453"/>
      <c r="B40" s="453"/>
      <c r="C40" s="454"/>
      <c r="D40" s="455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  <c r="U40" s="458"/>
      <c r="V40" s="458"/>
      <c r="W40" s="458"/>
      <c r="X40" s="457"/>
      <c r="Y40" s="457"/>
      <c r="Z40" s="458"/>
      <c r="AA40" s="458"/>
      <c r="AB40" s="457"/>
      <c r="AC40" s="457"/>
      <c r="AD40" s="457"/>
      <c r="AE40" s="457"/>
      <c r="AF40" s="457"/>
      <c r="AG40" s="457"/>
      <c r="AH40" s="457"/>
      <c r="AI40" s="457"/>
      <c r="AJ40" s="457"/>
      <c r="AK40" s="457"/>
      <c r="AL40" s="458"/>
      <c r="AM40" s="458"/>
      <c r="AN40" s="458"/>
      <c r="AO40" s="458"/>
      <c r="AP40" s="458"/>
      <c r="AQ40" s="458"/>
      <c r="AR40" s="458"/>
      <c r="AS40" s="459"/>
      <c r="AT40" s="459"/>
      <c r="AU40" s="459"/>
      <c r="AV40" s="459"/>
      <c r="AW40" s="459"/>
      <c r="AX40" s="459"/>
      <c r="AY40" s="459"/>
      <c r="AZ40" s="459"/>
      <c r="BA40" s="459"/>
      <c r="BB40" s="459"/>
      <c r="BC40" s="459"/>
      <c r="BD40" s="459"/>
      <c r="BE40" s="460"/>
      <c r="BF40" s="451"/>
    </row>
    <row r="41" spans="1:58" ht="35.1" customHeight="1" x14ac:dyDescent="0.25">
      <c r="A41" s="453"/>
      <c r="B41" s="453"/>
      <c r="C41" s="454"/>
      <c r="D41" s="455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  <c r="U41" s="458"/>
      <c r="V41" s="458"/>
      <c r="W41" s="458"/>
      <c r="X41" s="457"/>
      <c r="Y41" s="457"/>
      <c r="Z41" s="458"/>
      <c r="AA41" s="458"/>
      <c r="AB41" s="457"/>
      <c r="AC41" s="457"/>
      <c r="AD41" s="457"/>
      <c r="AE41" s="457"/>
      <c r="AF41" s="457"/>
      <c r="AG41" s="457"/>
      <c r="AH41" s="457"/>
      <c r="AI41" s="457"/>
      <c r="AJ41" s="457"/>
      <c r="AK41" s="457"/>
      <c r="AL41" s="458"/>
      <c r="AM41" s="458"/>
      <c r="AN41" s="458"/>
      <c r="AO41" s="458"/>
      <c r="AP41" s="458"/>
      <c r="AQ41" s="458"/>
      <c r="AR41" s="458"/>
      <c r="AS41" s="459"/>
      <c r="AT41" s="459"/>
      <c r="AU41" s="459"/>
      <c r="AV41" s="459"/>
      <c r="AW41" s="459"/>
      <c r="AX41" s="459"/>
      <c r="AY41" s="459"/>
      <c r="AZ41" s="459"/>
      <c r="BA41" s="459"/>
      <c r="BB41" s="459"/>
      <c r="BC41" s="459"/>
      <c r="BD41" s="459"/>
      <c r="BE41" s="460"/>
      <c r="BF41" s="451"/>
    </row>
    <row r="42" spans="1:58" ht="35.1" customHeight="1" x14ac:dyDescent="0.25">
      <c r="A42" s="463"/>
      <c r="B42" s="463"/>
      <c r="C42" s="464"/>
      <c r="D42" s="465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  <c r="AJ42" s="457"/>
      <c r="AK42" s="457"/>
      <c r="AL42" s="457"/>
      <c r="AM42" s="457"/>
      <c r="AN42" s="457"/>
      <c r="AO42" s="457"/>
      <c r="AP42" s="457"/>
      <c r="AQ42" s="457"/>
      <c r="AR42" s="457"/>
      <c r="AS42" s="459"/>
      <c r="AT42" s="459"/>
      <c r="AU42" s="459"/>
      <c r="AV42" s="459"/>
      <c r="AW42" s="459"/>
      <c r="AX42" s="459"/>
      <c r="AY42" s="459"/>
      <c r="AZ42" s="459"/>
      <c r="BA42" s="459"/>
      <c r="BB42" s="459"/>
      <c r="BC42" s="459"/>
      <c r="BD42" s="459"/>
      <c r="BE42" s="460"/>
      <c r="BF42" s="451"/>
    </row>
    <row r="43" spans="1:58" ht="35.1" customHeight="1" x14ac:dyDescent="0.25">
      <c r="A43" s="466"/>
      <c r="B43" s="466"/>
      <c r="C43" s="464"/>
      <c r="D43" s="465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7"/>
      <c r="AA43" s="457"/>
      <c r="AB43" s="457"/>
      <c r="AC43" s="457"/>
      <c r="AD43" s="457"/>
      <c r="AE43" s="457"/>
      <c r="AF43" s="457"/>
      <c r="AG43" s="457"/>
      <c r="AH43" s="457"/>
      <c r="AI43" s="457"/>
      <c r="AJ43" s="457"/>
      <c r="AK43" s="457"/>
      <c r="AL43" s="457"/>
      <c r="AM43" s="457"/>
      <c r="AN43" s="457"/>
      <c r="AO43" s="457"/>
      <c r="AP43" s="457"/>
      <c r="AQ43" s="457"/>
      <c r="AR43" s="457"/>
      <c r="AS43" s="459"/>
      <c r="AT43" s="459"/>
      <c r="AU43" s="459"/>
      <c r="AV43" s="459"/>
      <c r="AW43" s="459"/>
      <c r="AX43" s="459"/>
      <c r="AY43" s="459"/>
      <c r="AZ43" s="459"/>
      <c r="BA43" s="459"/>
      <c r="BB43" s="459"/>
      <c r="BC43" s="459"/>
      <c r="BD43" s="459"/>
      <c r="BE43" s="460"/>
      <c r="BF43" s="451"/>
    </row>
    <row r="44" spans="1:58" ht="35.1" customHeight="1" x14ac:dyDescent="0.25">
      <c r="A44" s="466"/>
      <c r="B44" s="466"/>
      <c r="C44" s="464"/>
      <c r="D44" s="465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457"/>
      <c r="AK44" s="457"/>
      <c r="AL44" s="457"/>
      <c r="AM44" s="457"/>
      <c r="AN44" s="457"/>
      <c r="AO44" s="457"/>
      <c r="AP44" s="457"/>
      <c r="AQ44" s="457"/>
      <c r="AR44" s="457"/>
      <c r="AS44" s="459"/>
      <c r="AT44" s="459"/>
      <c r="AU44" s="459"/>
      <c r="AV44" s="459"/>
      <c r="AW44" s="459"/>
      <c r="AX44" s="459"/>
      <c r="AY44" s="459"/>
      <c r="AZ44" s="459"/>
      <c r="BA44" s="459"/>
      <c r="BB44" s="459"/>
      <c r="BC44" s="459"/>
      <c r="BD44" s="459"/>
      <c r="BE44" s="460"/>
      <c r="BF44" s="451"/>
    </row>
    <row r="45" spans="1:58" ht="35.1" customHeight="1" x14ac:dyDescent="0.25">
      <c r="A45" s="466"/>
      <c r="B45" s="466"/>
      <c r="C45" s="464"/>
      <c r="D45" s="465"/>
      <c r="E45" s="457"/>
      <c r="F45" s="457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7"/>
      <c r="AA45" s="457"/>
      <c r="AB45" s="457"/>
      <c r="AC45" s="457"/>
      <c r="AD45" s="457"/>
      <c r="AE45" s="457"/>
      <c r="AF45" s="457"/>
      <c r="AG45" s="457"/>
      <c r="AH45" s="457"/>
      <c r="AI45" s="457"/>
      <c r="AJ45" s="457"/>
      <c r="AK45" s="457"/>
      <c r="AL45" s="457"/>
      <c r="AM45" s="457"/>
      <c r="AN45" s="457"/>
      <c r="AO45" s="457"/>
      <c r="AP45" s="457"/>
      <c r="AQ45" s="457"/>
      <c r="AR45" s="457"/>
      <c r="AS45" s="459"/>
      <c r="AT45" s="459"/>
      <c r="AU45" s="459"/>
      <c r="AV45" s="459"/>
      <c r="AW45" s="459"/>
      <c r="AX45" s="459"/>
      <c r="AY45" s="459"/>
      <c r="AZ45" s="459"/>
      <c r="BA45" s="459"/>
      <c r="BB45" s="459"/>
      <c r="BC45" s="459"/>
      <c r="BD45" s="459"/>
      <c r="BE45" s="460"/>
      <c r="BF45" s="451"/>
    </row>
    <row r="46" spans="1:58" ht="35.1" customHeight="1" x14ac:dyDescent="0.25">
      <c r="A46" s="466"/>
      <c r="B46" s="466"/>
      <c r="C46" s="464"/>
      <c r="D46" s="465"/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7"/>
      <c r="Y46" s="457"/>
      <c r="Z46" s="457"/>
      <c r="AA46" s="457"/>
      <c r="AB46" s="457"/>
      <c r="AC46" s="457"/>
      <c r="AD46" s="457"/>
      <c r="AE46" s="457"/>
      <c r="AF46" s="457"/>
      <c r="AG46" s="457"/>
      <c r="AH46" s="457"/>
      <c r="AI46" s="457"/>
      <c r="AJ46" s="457"/>
      <c r="AK46" s="457"/>
      <c r="AL46" s="457"/>
      <c r="AM46" s="457"/>
      <c r="AN46" s="457"/>
      <c r="AO46" s="457"/>
      <c r="AP46" s="457"/>
      <c r="AQ46" s="457"/>
      <c r="AR46" s="457"/>
      <c r="AS46" s="459"/>
      <c r="AT46" s="459"/>
      <c r="AU46" s="459"/>
      <c r="AV46" s="459"/>
      <c r="AW46" s="459"/>
      <c r="AX46" s="459"/>
      <c r="AY46" s="459"/>
      <c r="AZ46" s="459"/>
      <c r="BA46" s="459"/>
      <c r="BB46" s="459"/>
      <c r="BC46" s="459"/>
      <c r="BD46" s="459"/>
      <c r="BE46" s="460"/>
      <c r="BF46" s="451"/>
    </row>
    <row r="47" spans="1:58" ht="35.1" customHeight="1" x14ac:dyDescent="0.25">
      <c r="A47" s="466"/>
      <c r="B47" s="466"/>
      <c r="C47" s="464"/>
      <c r="D47" s="465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7"/>
      <c r="Z47" s="457"/>
      <c r="AA47" s="457"/>
      <c r="AB47" s="457"/>
      <c r="AC47" s="457"/>
      <c r="AD47" s="457"/>
      <c r="AE47" s="457"/>
      <c r="AF47" s="457"/>
      <c r="AG47" s="457"/>
      <c r="AH47" s="457"/>
      <c r="AI47" s="457"/>
      <c r="AJ47" s="457"/>
      <c r="AK47" s="457"/>
      <c r="AL47" s="457"/>
      <c r="AM47" s="457"/>
      <c r="AN47" s="457"/>
      <c r="AO47" s="457"/>
      <c r="AP47" s="457"/>
      <c r="AQ47" s="457"/>
      <c r="AR47" s="457"/>
      <c r="AS47" s="459"/>
      <c r="AT47" s="459"/>
      <c r="AU47" s="459"/>
      <c r="AV47" s="459"/>
      <c r="AW47" s="459"/>
      <c r="AX47" s="459"/>
      <c r="AY47" s="459"/>
      <c r="AZ47" s="459"/>
      <c r="BA47" s="459"/>
      <c r="BB47" s="459"/>
      <c r="BC47" s="459"/>
      <c r="BD47" s="459"/>
      <c r="BE47" s="460"/>
      <c r="BF47" s="451"/>
    </row>
    <row r="48" spans="1:58" ht="35.1" customHeight="1" x14ac:dyDescent="0.25">
      <c r="A48" s="466"/>
      <c r="B48" s="466"/>
      <c r="C48" s="464"/>
      <c r="D48" s="465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7"/>
      <c r="AA48" s="457"/>
      <c r="AB48" s="457"/>
      <c r="AC48" s="457"/>
      <c r="AD48" s="457"/>
      <c r="AE48" s="457"/>
      <c r="AF48" s="457"/>
      <c r="AG48" s="457"/>
      <c r="AH48" s="457"/>
      <c r="AI48" s="457"/>
      <c r="AJ48" s="457"/>
      <c r="AK48" s="457"/>
      <c r="AL48" s="457"/>
      <c r="AM48" s="457"/>
      <c r="AN48" s="457"/>
      <c r="AO48" s="457"/>
      <c r="AP48" s="457"/>
      <c r="AQ48" s="457"/>
      <c r="AR48" s="457"/>
      <c r="AS48" s="459"/>
      <c r="AT48" s="459"/>
      <c r="AU48" s="459"/>
      <c r="AV48" s="459"/>
      <c r="AW48" s="459"/>
      <c r="AX48" s="459"/>
      <c r="AY48" s="459"/>
      <c r="AZ48" s="459"/>
      <c r="BA48" s="459"/>
      <c r="BB48" s="459"/>
      <c r="BC48" s="459"/>
      <c r="BD48" s="459"/>
      <c r="BE48" s="460"/>
      <c r="BF48" s="451"/>
    </row>
    <row r="49" spans="1:58" ht="35.1" customHeight="1" x14ac:dyDescent="0.25">
      <c r="A49" s="466"/>
      <c r="B49" s="466"/>
      <c r="C49" s="464"/>
      <c r="D49" s="465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7"/>
      <c r="Z49" s="457"/>
      <c r="AA49" s="457"/>
      <c r="AB49" s="457"/>
      <c r="AC49" s="457"/>
      <c r="AD49" s="457"/>
      <c r="AE49" s="457"/>
      <c r="AF49" s="457"/>
      <c r="AG49" s="457"/>
      <c r="AH49" s="457"/>
      <c r="AI49" s="457"/>
      <c r="AJ49" s="457"/>
      <c r="AK49" s="457"/>
      <c r="AL49" s="457"/>
      <c r="AM49" s="457"/>
      <c r="AN49" s="457"/>
      <c r="AO49" s="457"/>
      <c r="AP49" s="457"/>
      <c r="AQ49" s="457"/>
      <c r="AR49" s="457"/>
      <c r="AS49" s="459"/>
      <c r="AT49" s="459"/>
      <c r="AU49" s="459"/>
      <c r="AV49" s="459"/>
      <c r="AW49" s="459"/>
      <c r="AX49" s="459"/>
      <c r="AY49" s="459"/>
      <c r="AZ49" s="459"/>
      <c r="BA49" s="459"/>
      <c r="BB49" s="459"/>
      <c r="BC49" s="459"/>
      <c r="BD49" s="459"/>
      <c r="BE49" s="460"/>
      <c r="BF49" s="451"/>
    </row>
    <row r="50" spans="1:58" ht="35.1" customHeight="1" x14ac:dyDescent="0.25">
      <c r="A50" s="467"/>
      <c r="B50" s="467"/>
      <c r="C50" s="464"/>
      <c r="D50" s="465"/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7"/>
      <c r="AA50" s="457"/>
      <c r="AB50" s="457"/>
      <c r="AC50" s="457"/>
      <c r="AD50" s="457"/>
      <c r="AE50" s="457"/>
      <c r="AF50" s="457"/>
      <c r="AG50" s="457"/>
      <c r="AH50" s="457"/>
      <c r="AI50" s="457"/>
      <c r="AJ50" s="457"/>
      <c r="AK50" s="457"/>
      <c r="AL50" s="457"/>
      <c r="AM50" s="457"/>
      <c r="AN50" s="457"/>
      <c r="AO50" s="457"/>
      <c r="AP50" s="457"/>
      <c r="AQ50" s="457"/>
      <c r="AR50" s="457"/>
      <c r="AS50" s="459"/>
      <c r="AT50" s="459"/>
      <c r="AU50" s="459"/>
      <c r="AV50" s="459"/>
      <c r="AW50" s="459"/>
      <c r="AX50" s="459"/>
      <c r="AY50" s="459"/>
      <c r="AZ50" s="459"/>
      <c r="BA50" s="459"/>
      <c r="BB50" s="459"/>
      <c r="BC50" s="459"/>
      <c r="BD50" s="459"/>
      <c r="BE50" s="460"/>
      <c r="BF50" s="451"/>
    </row>
    <row r="51" spans="1:58" ht="35.1" customHeight="1" x14ac:dyDescent="0.25">
      <c r="A51" s="468"/>
      <c r="B51" s="468"/>
      <c r="C51" s="464"/>
      <c r="D51" s="465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7"/>
      <c r="AL51" s="457"/>
      <c r="AM51" s="457"/>
      <c r="AN51" s="457"/>
      <c r="AO51" s="457"/>
      <c r="AP51" s="457"/>
      <c r="AQ51" s="457"/>
      <c r="AR51" s="457"/>
      <c r="AS51" s="459"/>
      <c r="AT51" s="459"/>
      <c r="AU51" s="459"/>
      <c r="AV51" s="459"/>
      <c r="AW51" s="459"/>
      <c r="AX51" s="459"/>
      <c r="AY51" s="459"/>
      <c r="AZ51" s="459"/>
      <c r="BA51" s="459"/>
      <c r="BB51" s="459"/>
      <c r="BC51" s="459"/>
      <c r="BD51" s="459"/>
      <c r="BE51" s="460"/>
      <c r="BF51" s="451"/>
    </row>
    <row r="52" spans="1:58" ht="35.1" customHeight="1" x14ac:dyDescent="0.25">
      <c r="A52" s="466"/>
      <c r="B52" s="466"/>
      <c r="C52" s="464"/>
      <c r="D52" s="465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457"/>
      <c r="AI52" s="457"/>
      <c r="AJ52" s="457"/>
      <c r="AK52" s="457"/>
      <c r="AL52" s="457"/>
      <c r="AM52" s="457"/>
      <c r="AN52" s="457"/>
      <c r="AO52" s="457"/>
      <c r="AP52" s="457"/>
      <c r="AQ52" s="457"/>
      <c r="AR52" s="457"/>
      <c r="AS52" s="459"/>
      <c r="AT52" s="459"/>
      <c r="AU52" s="459"/>
      <c r="AV52" s="459"/>
      <c r="AW52" s="459"/>
      <c r="AX52" s="459"/>
      <c r="AY52" s="459"/>
      <c r="AZ52" s="459"/>
      <c r="BA52" s="459"/>
      <c r="BB52" s="459"/>
      <c r="BC52" s="459"/>
      <c r="BD52" s="459"/>
      <c r="BE52" s="460"/>
      <c r="BF52" s="451"/>
    </row>
    <row r="53" spans="1:58" ht="35.1" customHeight="1" x14ac:dyDescent="0.25">
      <c r="A53" s="453"/>
      <c r="B53" s="453"/>
      <c r="C53" s="454"/>
      <c r="D53" s="455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7"/>
      <c r="Y53" s="457"/>
      <c r="Z53" s="458"/>
      <c r="AA53" s="458"/>
      <c r="AB53" s="457"/>
      <c r="AC53" s="457"/>
      <c r="AD53" s="457"/>
      <c r="AE53" s="457"/>
      <c r="AF53" s="457"/>
      <c r="AG53" s="457"/>
      <c r="AH53" s="457"/>
      <c r="AI53" s="457"/>
      <c r="AJ53" s="457"/>
      <c r="AK53" s="457"/>
      <c r="AL53" s="458"/>
      <c r="AM53" s="458"/>
      <c r="AN53" s="458"/>
      <c r="AO53" s="458"/>
      <c r="AP53" s="458"/>
      <c r="AQ53" s="458"/>
      <c r="AR53" s="458"/>
      <c r="AS53" s="459"/>
      <c r="AT53" s="459"/>
      <c r="AU53" s="459"/>
      <c r="AV53" s="459"/>
      <c r="AW53" s="459"/>
      <c r="AX53" s="459"/>
      <c r="AY53" s="459"/>
      <c r="AZ53" s="459"/>
      <c r="BA53" s="459"/>
      <c r="BB53" s="459"/>
      <c r="BC53" s="459"/>
      <c r="BD53" s="459"/>
      <c r="BE53" s="460"/>
      <c r="BF53" s="451"/>
    </row>
    <row r="54" spans="1:58" ht="35.1" customHeight="1" x14ac:dyDescent="0.25">
      <c r="A54" s="453"/>
      <c r="B54" s="453"/>
      <c r="C54" s="454"/>
      <c r="D54" s="455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8"/>
      <c r="X54" s="457"/>
      <c r="Y54" s="457"/>
      <c r="Z54" s="458"/>
      <c r="AA54" s="458"/>
      <c r="AB54" s="458"/>
      <c r="AC54" s="458"/>
      <c r="AD54" s="458"/>
      <c r="AE54" s="458"/>
      <c r="AF54" s="458"/>
      <c r="AG54" s="458"/>
      <c r="AH54" s="458"/>
      <c r="AI54" s="458"/>
      <c r="AJ54" s="458"/>
      <c r="AK54" s="458"/>
      <c r="AL54" s="458"/>
      <c r="AM54" s="458"/>
      <c r="AN54" s="458"/>
      <c r="AO54" s="458"/>
      <c r="AP54" s="458"/>
      <c r="AQ54" s="458"/>
      <c r="AR54" s="458"/>
      <c r="AS54" s="459"/>
      <c r="AT54" s="459"/>
      <c r="AU54" s="459"/>
      <c r="AV54" s="459"/>
      <c r="AW54" s="459"/>
      <c r="AX54" s="459"/>
      <c r="AY54" s="459"/>
      <c r="AZ54" s="459"/>
      <c r="BA54" s="459"/>
      <c r="BB54" s="459"/>
      <c r="BC54" s="459"/>
      <c r="BD54" s="459"/>
      <c r="BE54" s="460"/>
      <c r="BF54" s="451"/>
    </row>
    <row r="55" spans="1:58" ht="35.1" customHeight="1" x14ac:dyDescent="0.25">
      <c r="A55" s="453"/>
      <c r="B55" s="453"/>
      <c r="C55" s="454"/>
      <c r="D55" s="455"/>
      <c r="E55" s="458"/>
      <c r="F55" s="458"/>
      <c r="G55" s="458"/>
      <c r="H55" s="458"/>
      <c r="I55" s="458"/>
      <c r="J55" s="458"/>
      <c r="K55" s="458"/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7"/>
      <c r="Y55" s="457"/>
      <c r="Z55" s="458"/>
      <c r="AA55" s="458"/>
      <c r="AB55" s="458"/>
      <c r="AC55" s="458"/>
      <c r="AD55" s="458"/>
      <c r="AE55" s="458"/>
      <c r="AF55" s="458"/>
      <c r="AG55" s="458"/>
      <c r="AH55" s="458"/>
      <c r="AI55" s="458"/>
      <c r="AJ55" s="458"/>
      <c r="AK55" s="458"/>
      <c r="AL55" s="458"/>
      <c r="AM55" s="458"/>
      <c r="AN55" s="458"/>
      <c r="AO55" s="458"/>
      <c r="AP55" s="458"/>
      <c r="AQ55" s="458"/>
      <c r="AR55" s="458"/>
      <c r="AS55" s="459"/>
      <c r="AT55" s="459"/>
      <c r="AU55" s="459"/>
      <c r="AV55" s="459"/>
      <c r="AW55" s="459"/>
      <c r="AX55" s="459"/>
      <c r="AY55" s="459"/>
      <c r="AZ55" s="459"/>
      <c r="BA55" s="459"/>
      <c r="BB55" s="459"/>
      <c r="BC55" s="459"/>
      <c r="BD55" s="459"/>
      <c r="BE55" s="460"/>
      <c r="BF55" s="451"/>
    </row>
    <row r="56" spans="1:58" ht="35.1" customHeight="1" x14ac:dyDescent="0.25">
      <c r="A56" s="453"/>
      <c r="B56" s="453"/>
      <c r="C56" s="454"/>
      <c r="D56" s="455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7"/>
      <c r="Y56" s="457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458"/>
      <c r="AL56" s="458"/>
      <c r="AM56" s="458"/>
      <c r="AN56" s="458"/>
      <c r="AO56" s="458"/>
      <c r="AP56" s="458"/>
      <c r="AQ56" s="458"/>
      <c r="AR56" s="458"/>
      <c r="AS56" s="459"/>
      <c r="AT56" s="459"/>
      <c r="AU56" s="459"/>
      <c r="AV56" s="459"/>
      <c r="AW56" s="459"/>
      <c r="AX56" s="459"/>
      <c r="AY56" s="459"/>
      <c r="AZ56" s="459"/>
      <c r="BA56" s="459"/>
      <c r="BB56" s="459"/>
      <c r="BC56" s="459"/>
      <c r="BD56" s="459"/>
      <c r="BE56" s="460"/>
      <c r="BF56" s="451"/>
    </row>
    <row r="57" spans="1:58" ht="35.1" customHeight="1" x14ac:dyDescent="0.25">
      <c r="A57" s="466"/>
      <c r="B57" s="466"/>
      <c r="C57" s="464"/>
      <c r="D57" s="465"/>
      <c r="E57" s="457"/>
      <c r="F57" s="457"/>
      <c r="G57" s="457"/>
      <c r="H57" s="457"/>
      <c r="I57" s="457"/>
      <c r="J57" s="457"/>
      <c r="K57" s="457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7"/>
      <c r="Y57" s="457"/>
      <c r="Z57" s="457"/>
      <c r="AA57" s="457"/>
      <c r="AB57" s="457"/>
      <c r="AC57" s="457"/>
      <c r="AD57" s="457"/>
      <c r="AE57" s="457"/>
      <c r="AF57" s="457"/>
      <c r="AG57" s="457"/>
      <c r="AH57" s="457"/>
      <c r="AI57" s="457"/>
      <c r="AJ57" s="457"/>
      <c r="AK57" s="457"/>
      <c r="AL57" s="457"/>
      <c r="AM57" s="457"/>
      <c r="AN57" s="457"/>
      <c r="AO57" s="457"/>
      <c r="AP57" s="457"/>
      <c r="AQ57" s="457"/>
      <c r="AR57" s="457"/>
      <c r="AS57" s="459"/>
      <c r="AT57" s="459"/>
      <c r="AU57" s="459"/>
      <c r="AV57" s="459"/>
      <c r="AW57" s="459"/>
      <c r="AX57" s="459"/>
      <c r="AY57" s="459"/>
      <c r="AZ57" s="459"/>
      <c r="BA57" s="459"/>
      <c r="BB57" s="459"/>
      <c r="BC57" s="459"/>
      <c r="BD57" s="459"/>
      <c r="BE57" s="460"/>
      <c r="BF57" s="451"/>
    </row>
    <row r="58" spans="1:58" ht="35.1" customHeight="1" x14ac:dyDescent="0.25">
      <c r="A58" s="466"/>
      <c r="B58" s="466"/>
      <c r="C58" s="464"/>
      <c r="D58" s="465"/>
      <c r="E58" s="457"/>
      <c r="F58" s="457"/>
      <c r="G58" s="457"/>
      <c r="H58" s="457"/>
      <c r="I58" s="457"/>
      <c r="J58" s="457"/>
      <c r="K58" s="457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  <c r="Y58" s="457"/>
      <c r="Z58" s="457"/>
      <c r="AA58" s="457"/>
      <c r="AB58" s="457"/>
      <c r="AC58" s="457"/>
      <c r="AD58" s="457"/>
      <c r="AE58" s="457"/>
      <c r="AF58" s="457"/>
      <c r="AG58" s="457"/>
      <c r="AH58" s="457"/>
      <c r="AI58" s="457"/>
      <c r="AJ58" s="457"/>
      <c r="AK58" s="457"/>
      <c r="AL58" s="457"/>
      <c r="AM58" s="457"/>
      <c r="AN58" s="457"/>
      <c r="AO58" s="457"/>
      <c r="AP58" s="457"/>
      <c r="AQ58" s="457"/>
      <c r="AR58" s="457"/>
      <c r="AS58" s="459"/>
      <c r="AT58" s="459"/>
      <c r="AU58" s="459"/>
      <c r="AV58" s="459"/>
      <c r="AW58" s="459"/>
      <c r="AX58" s="459"/>
      <c r="AY58" s="459"/>
      <c r="AZ58" s="459"/>
      <c r="BA58" s="459"/>
      <c r="BB58" s="459"/>
      <c r="BC58" s="459"/>
      <c r="BD58" s="459"/>
      <c r="BE58" s="460"/>
      <c r="BF58" s="451"/>
    </row>
    <row r="59" spans="1:58" ht="35.1" customHeight="1" x14ac:dyDescent="0.25">
      <c r="A59" s="467"/>
      <c r="B59" s="467"/>
      <c r="C59" s="454"/>
      <c r="D59" s="455"/>
      <c r="E59" s="458"/>
      <c r="F59" s="458"/>
      <c r="G59" s="458"/>
      <c r="H59" s="458"/>
      <c r="I59" s="458"/>
      <c r="J59" s="458"/>
      <c r="K59" s="458"/>
      <c r="L59" s="458"/>
      <c r="M59" s="458"/>
      <c r="N59" s="458"/>
      <c r="O59" s="458"/>
      <c r="P59" s="458"/>
      <c r="Q59" s="458"/>
      <c r="R59" s="458"/>
      <c r="S59" s="458"/>
      <c r="T59" s="458"/>
      <c r="U59" s="458"/>
      <c r="V59" s="458"/>
      <c r="W59" s="458"/>
      <c r="X59" s="457"/>
      <c r="Y59" s="457"/>
      <c r="Z59" s="458"/>
      <c r="AA59" s="458"/>
      <c r="AB59" s="458"/>
      <c r="AC59" s="458"/>
      <c r="AD59" s="458"/>
      <c r="AE59" s="458"/>
      <c r="AF59" s="458"/>
      <c r="AG59" s="458"/>
      <c r="AH59" s="458"/>
      <c r="AI59" s="458"/>
      <c r="AJ59" s="458"/>
      <c r="AK59" s="458"/>
      <c r="AL59" s="458"/>
      <c r="AM59" s="458"/>
      <c r="AN59" s="458"/>
      <c r="AO59" s="458"/>
      <c r="AP59" s="458"/>
      <c r="AQ59" s="458"/>
      <c r="AR59" s="458"/>
      <c r="AS59" s="459"/>
      <c r="AT59" s="459"/>
      <c r="AU59" s="459"/>
      <c r="AV59" s="459"/>
      <c r="AW59" s="459"/>
      <c r="AX59" s="459"/>
      <c r="AY59" s="459"/>
      <c r="AZ59" s="459"/>
      <c r="BA59" s="459"/>
      <c r="BB59" s="459"/>
      <c r="BC59" s="459"/>
      <c r="BD59" s="459"/>
      <c r="BE59" s="460"/>
      <c r="BF59" s="451"/>
    </row>
    <row r="60" spans="1:58" ht="35.1" customHeight="1" x14ac:dyDescent="0.25">
      <c r="A60" s="469"/>
      <c r="B60" s="469"/>
      <c r="C60" s="454"/>
      <c r="D60" s="455"/>
      <c r="E60" s="458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458"/>
      <c r="Q60" s="458"/>
      <c r="R60" s="458"/>
      <c r="S60" s="458"/>
      <c r="T60" s="458"/>
      <c r="U60" s="458"/>
      <c r="V60" s="458"/>
      <c r="W60" s="458"/>
      <c r="X60" s="457"/>
      <c r="Y60" s="457"/>
      <c r="Z60" s="458"/>
      <c r="AA60" s="458"/>
      <c r="AB60" s="458"/>
      <c r="AC60" s="458"/>
      <c r="AD60" s="458"/>
      <c r="AE60" s="458"/>
      <c r="AF60" s="458"/>
      <c r="AG60" s="458"/>
      <c r="AH60" s="458"/>
      <c r="AI60" s="458"/>
      <c r="AJ60" s="458"/>
      <c r="AK60" s="458"/>
      <c r="AL60" s="458"/>
      <c r="AM60" s="458"/>
      <c r="AN60" s="458"/>
      <c r="AO60" s="458"/>
      <c r="AP60" s="458"/>
      <c r="AQ60" s="458"/>
      <c r="AR60" s="458"/>
      <c r="AS60" s="459"/>
      <c r="AT60" s="459"/>
      <c r="AU60" s="459"/>
      <c r="AV60" s="459"/>
      <c r="AW60" s="459"/>
      <c r="AX60" s="459"/>
      <c r="AY60" s="459"/>
      <c r="AZ60" s="459"/>
      <c r="BA60" s="459"/>
      <c r="BB60" s="459"/>
      <c r="BC60" s="459"/>
      <c r="BD60" s="459"/>
      <c r="BE60" s="460"/>
      <c r="BF60" s="451"/>
    </row>
    <row r="61" spans="1:58" ht="35.1" customHeight="1" x14ac:dyDescent="0.25">
      <c r="A61" s="453"/>
      <c r="B61" s="453"/>
      <c r="C61" s="454"/>
      <c r="D61" s="455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7"/>
      <c r="Y61" s="457"/>
      <c r="Z61" s="458"/>
      <c r="AA61" s="458"/>
      <c r="AB61" s="458"/>
      <c r="AC61" s="458"/>
      <c r="AD61" s="458"/>
      <c r="AE61" s="458"/>
      <c r="AF61" s="458"/>
      <c r="AG61" s="458"/>
      <c r="AH61" s="458"/>
      <c r="AI61" s="458"/>
      <c r="AJ61" s="458"/>
      <c r="AK61" s="458"/>
      <c r="AL61" s="458"/>
      <c r="AM61" s="458"/>
      <c r="AN61" s="458"/>
      <c r="AO61" s="458"/>
      <c r="AP61" s="458"/>
      <c r="AQ61" s="458"/>
      <c r="AR61" s="458"/>
      <c r="AS61" s="459"/>
      <c r="AT61" s="459"/>
      <c r="AU61" s="459"/>
      <c r="AV61" s="459"/>
      <c r="AW61" s="459"/>
      <c r="AX61" s="459"/>
      <c r="AY61" s="459"/>
      <c r="AZ61" s="459"/>
      <c r="BA61" s="459"/>
      <c r="BB61" s="459"/>
      <c r="BC61" s="459"/>
      <c r="BD61" s="459"/>
      <c r="BE61" s="460"/>
      <c r="BF61" s="451"/>
    </row>
    <row r="62" spans="1:58" ht="35.1" customHeight="1" x14ac:dyDescent="0.25">
      <c r="A62" s="466"/>
      <c r="B62" s="466"/>
      <c r="C62" s="464"/>
      <c r="D62" s="465"/>
      <c r="E62" s="457"/>
      <c r="F62" s="457"/>
      <c r="G62" s="457"/>
      <c r="H62" s="457"/>
      <c r="I62" s="457"/>
      <c r="J62" s="457"/>
      <c r="K62" s="457"/>
      <c r="L62" s="457"/>
      <c r="M62" s="457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7"/>
      <c r="Y62" s="457"/>
      <c r="Z62" s="457"/>
      <c r="AA62" s="457"/>
      <c r="AB62" s="457"/>
      <c r="AC62" s="457"/>
      <c r="AD62" s="457"/>
      <c r="AE62" s="457"/>
      <c r="AF62" s="457"/>
      <c r="AG62" s="457"/>
      <c r="AH62" s="457"/>
      <c r="AI62" s="457"/>
      <c r="AJ62" s="457"/>
      <c r="AK62" s="457"/>
      <c r="AL62" s="457"/>
      <c r="AM62" s="457"/>
      <c r="AN62" s="457"/>
      <c r="AO62" s="457"/>
      <c r="AP62" s="457"/>
      <c r="AQ62" s="457"/>
      <c r="AR62" s="457"/>
      <c r="AS62" s="459"/>
      <c r="AT62" s="459"/>
      <c r="AU62" s="459"/>
      <c r="AV62" s="459"/>
      <c r="AW62" s="459"/>
      <c r="AX62" s="459"/>
      <c r="AY62" s="459"/>
      <c r="AZ62" s="459"/>
      <c r="BA62" s="459"/>
      <c r="BB62" s="459"/>
      <c r="BC62" s="459"/>
      <c r="BD62" s="459"/>
      <c r="BE62" s="460"/>
      <c r="BF62" s="451"/>
    </row>
    <row r="63" spans="1:58" ht="35.1" customHeight="1" x14ac:dyDescent="0.25">
      <c r="A63" s="466"/>
      <c r="B63" s="466"/>
      <c r="C63" s="464"/>
      <c r="D63" s="465"/>
      <c r="E63" s="457"/>
      <c r="F63" s="457"/>
      <c r="G63" s="457"/>
      <c r="H63" s="457"/>
      <c r="I63" s="457"/>
      <c r="J63" s="457"/>
      <c r="K63" s="457"/>
      <c r="L63" s="457"/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7"/>
      <c r="Y63" s="457"/>
      <c r="Z63" s="457"/>
      <c r="AA63" s="457"/>
      <c r="AB63" s="457"/>
      <c r="AC63" s="457"/>
      <c r="AD63" s="457"/>
      <c r="AE63" s="457"/>
      <c r="AF63" s="457"/>
      <c r="AG63" s="457"/>
      <c r="AH63" s="457"/>
      <c r="AI63" s="457"/>
      <c r="AJ63" s="457"/>
      <c r="AK63" s="457"/>
      <c r="AL63" s="457"/>
      <c r="AM63" s="457"/>
      <c r="AN63" s="457"/>
      <c r="AO63" s="457"/>
      <c r="AP63" s="457"/>
      <c r="AQ63" s="457"/>
      <c r="AR63" s="457"/>
      <c r="AS63" s="459"/>
      <c r="AT63" s="459"/>
      <c r="AU63" s="459"/>
      <c r="AV63" s="459"/>
      <c r="AW63" s="459"/>
      <c r="AX63" s="459"/>
      <c r="AY63" s="459"/>
      <c r="AZ63" s="459"/>
      <c r="BA63" s="459"/>
      <c r="BB63" s="459"/>
      <c r="BC63" s="459"/>
      <c r="BD63" s="459"/>
      <c r="BE63" s="460"/>
      <c r="BF63" s="451"/>
    </row>
    <row r="64" spans="1:58" ht="35.1" customHeight="1" x14ac:dyDescent="0.25">
      <c r="A64" s="467"/>
      <c r="B64" s="467"/>
      <c r="C64" s="454"/>
      <c r="D64" s="455"/>
      <c r="E64" s="458"/>
      <c r="F64" s="458"/>
      <c r="G64" s="458"/>
      <c r="H64" s="458"/>
      <c r="I64" s="458"/>
      <c r="J64" s="458"/>
      <c r="K64" s="458"/>
      <c r="L64" s="458"/>
      <c r="M64" s="458"/>
      <c r="N64" s="458"/>
      <c r="O64" s="458"/>
      <c r="P64" s="458"/>
      <c r="Q64" s="458"/>
      <c r="R64" s="458"/>
      <c r="S64" s="458"/>
      <c r="T64" s="458"/>
      <c r="U64" s="458"/>
      <c r="V64" s="458"/>
      <c r="W64" s="458"/>
      <c r="X64" s="457"/>
      <c r="Y64" s="457"/>
      <c r="Z64" s="458"/>
      <c r="AA64" s="458"/>
      <c r="AB64" s="458"/>
      <c r="AC64" s="458"/>
      <c r="AD64" s="458"/>
      <c r="AE64" s="458"/>
      <c r="AF64" s="458"/>
      <c r="AG64" s="458"/>
      <c r="AH64" s="458"/>
      <c r="AI64" s="458"/>
      <c r="AJ64" s="458"/>
      <c r="AK64" s="458"/>
      <c r="AL64" s="458"/>
      <c r="AM64" s="458"/>
      <c r="AN64" s="458"/>
      <c r="AO64" s="458"/>
      <c r="AP64" s="458"/>
      <c r="AQ64" s="458"/>
      <c r="AR64" s="458"/>
      <c r="AS64" s="459"/>
      <c r="AT64" s="459"/>
      <c r="AU64" s="459"/>
      <c r="AV64" s="459"/>
      <c r="AW64" s="459"/>
      <c r="AX64" s="459"/>
      <c r="AY64" s="459"/>
      <c r="AZ64" s="459"/>
      <c r="BA64" s="459"/>
      <c r="BB64" s="459"/>
      <c r="BC64" s="459"/>
      <c r="BD64" s="459"/>
      <c r="BE64" s="460"/>
      <c r="BF64" s="451"/>
    </row>
    <row r="65" spans="1:57" ht="15.75" x14ac:dyDescent="0.25">
      <c r="A65" s="469"/>
      <c r="B65" s="469"/>
      <c r="C65" s="454"/>
      <c r="D65" s="455"/>
      <c r="E65" s="458"/>
      <c r="F65" s="458"/>
      <c r="G65" s="458"/>
      <c r="H65" s="458"/>
      <c r="I65" s="458"/>
      <c r="J65" s="458"/>
      <c r="K65" s="458"/>
      <c r="L65" s="458"/>
      <c r="M65" s="458"/>
      <c r="N65" s="458"/>
      <c r="O65" s="458"/>
      <c r="P65" s="458"/>
      <c r="Q65" s="458"/>
      <c r="R65" s="458"/>
      <c r="S65" s="458"/>
      <c r="T65" s="458"/>
      <c r="U65" s="458"/>
      <c r="V65" s="458"/>
      <c r="W65" s="458"/>
      <c r="X65" s="457"/>
      <c r="Y65" s="457"/>
      <c r="Z65" s="458"/>
      <c r="AA65" s="458"/>
      <c r="AB65" s="458"/>
      <c r="AC65" s="458"/>
      <c r="AD65" s="458"/>
      <c r="AE65" s="458"/>
      <c r="AF65" s="458"/>
      <c r="AG65" s="458"/>
      <c r="AH65" s="458"/>
      <c r="AI65" s="458"/>
      <c r="AJ65" s="458"/>
      <c r="AK65" s="458"/>
      <c r="AL65" s="458"/>
      <c r="AM65" s="458"/>
      <c r="AN65" s="458"/>
      <c r="AO65" s="458"/>
      <c r="AP65" s="458"/>
      <c r="AQ65" s="458"/>
      <c r="AR65" s="458"/>
      <c r="AS65" s="459"/>
      <c r="AT65" s="459"/>
      <c r="AU65" s="459"/>
      <c r="AV65" s="459"/>
      <c r="AW65" s="459"/>
      <c r="AX65" s="459"/>
      <c r="AY65" s="459"/>
      <c r="AZ65" s="459"/>
      <c r="BA65" s="459"/>
      <c r="BB65" s="459"/>
      <c r="BC65" s="459"/>
      <c r="BD65" s="459"/>
      <c r="BE65" s="460"/>
    </row>
    <row r="66" spans="1:57" ht="15.75" x14ac:dyDescent="0.25">
      <c r="A66" s="466"/>
      <c r="B66" s="466"/>
      <c r="C66" s="464"/>
      <c r="D66" s="465"/>
      <c r="E66" s="457"/>
      <c r="F66" s="457"/>
      <c r="G66" s="457"/>
      <c r="H66" s="457"/>
      <c r="I66" s="457"/>
      <c r="J66" s="457"/>
      <c r="K66" s="457"/>
      <c r="L66" s="457"/>
      <c r="M66" s="457"/>
      <c r="N66" s="457"/>
      <c r="O66" s="457"/>
      <c r="P66" s="457"/>
      <c r="Q66" s="457"/>
      <c r="R66" s="457"/>
      <c r="S66" s="457"/>
      <c r="T66" s="457"/>
      <c r="U66" s="457"/>
      <c r="V66" s="457"/>
      <c r="W66" s="457"/>
      <c r="X66" s="457"/>
      <c r="Y66" s="457"/>
      <c r="Z66" s="457"/>
      <c r="AA66" s="457"/>
      <c r="AB66" s="457"/>
      <c r="AC66" s="457"/>
      <c r="AD66" s="457"/>
      <c r="AE66" s="457"/>
      <c r="AF66" s="457"/>
      <c r="AG66" s="457"/>
      <c r="AH66" s="457"/>
      <c r="AI66" s="457"/>
      <c r="AJ66" s="457"/>
      <c r="AK66" s="457"/>
      <c r="AL66" s="457"/>
      <c r="AM66" s="457"/>
      <c r="AN66" s="457"/>
      <c r="AO66" s="457"/>
      <c r="AP66" s="457"/>
      <c r="AQ66" s="457"/>
      <c r="AR66" s="457"/>
      <c r="AS66" s="459"/>
      <c r="AT66" s="459"/>
      <c r="AU66" s="459"/>
      <c r="AV66" s="459"/>
      <c r="AW66" s="459"/>
      <c r="AX66" s="459"/>
      <c r="AY66" s="459"/>
      <c r="AZ66" s="459"/>
      <c r="BA66" s="459"/>
      <c r="BB66" s="459"/>
      <c r="BC66" s="459"/>
      <c r="BD66" s="459"/>
      <c r="BE66" s="460"/>
    </row>
    <row r="67" spans="1:57" ht="15.75" x14ac:dyDescent="0.25">
      <c r="A67" s="466"/>
      <c r="B67" s="466"/>
      <c r="C67" s="464"/>
      <c r="D67" s="465"/>
      <c r="E67" s="457"/>
      <c r="F67" s="457"/>
      <c r="G67" s="457"/>
      <c r="H67" s="457"/>
      <c r="I67" s="457"/>
      <c r="J67" s="457"/>
      <c r="K67" s="457"/>
      <c r="L67" s="457"/>
      <c r="M67" s="457"/>
      <c r="N67" s="457"/>
      <c r="O67" s="457"/>
      <c r="P67" s="457"/>
      <c r="Q67" s="457"/>
      <c r="R67" s="457"/>
      <c r="S67" s="457"/>
      <c r="T67" s="457"/>
      <c r="U67" s="457"/>
      <c r="V67" s="457"/>
      <c r="W67" s="457"/>
      <c r="X67" s="457"/>
      <c r="Y67" s="457"/>
      <c r="Z67" s="457"/>
      <c r="AA67" s="457"/>
      <c r="AB67" s="457"/>
      <c r="AC67" s="457"/>
      <c r="AD67" s="457"/>
      <c r="AE67" s="457"/>
      <c r="AF67" s="457"/>
      <c r="AG67" s="457"/>
      <c r="AH67" s="457"/>
      <c r="AI67" s="457"/>
      <c r="AJ67" s="457"/>
      <c r="AK67" s="457"/>
      <c r="AL67" s="457"/>
      <c r="AM67" s="457"/>
      <c r="AN67" s="457"/>
      <c r="AO67" s="457"/>
      <c r="AP67" s="457"/>
      <c r="AQ67" s="457"/>
      <c r="AR67" s="457"/>
      <c r="AS67" s="459"/>
      <c r="AT67" s="459"/>
      <c r="AU67" s="459"/>
      <c r="AV67" s="459"/>
      <c r="AW67" s="459"/>
      <c r="AX67" s="459"/>
      <c r="AY67" s="459"/>
      <c r="AZ67" s="459"/>
      <c r="BA67" s="459"/>
      <c r="BB67" s="459"/>
      <c r="BC67" s="459"/>
      <c r="BD67" s="459"/>
      <c r="BE67" s="460"/>
    </row>
    <row r="68" spans="1:57" x14ac:dyDescent="0.2">
      <c r="AT68" s="451"/>
      <c r="BE68" s="470"/>
    </row>
    <row r="69" spans="1:57" x14ac:dyDescent="0.2">
      <c r="BE69" s="470"/>
    </row>
    <row r="70" spans="1:57" ht="24" customHeight="1" x14ac:dyDescent="0.2">
      <c r="BE70" s="470"/>
    </row>
    <row r="71" spans="1:57" ht="20.45" customHeight="1" x14ac:dyDescent="0.2">
      <c r="BE71" s="470"/>
    </row>
    <row r="72" spans="1:57" ht="22.9" customHeight="1" x14ac:dyDescent="0.2">
      <c r="BE72" s="470"/>
    </row>
    <row r="73" spans="1:57" x14ac:dyDescent="0.2">
      <c r="BE73" s="470"/>
    </row>
    <row r="74" spans="1:57" x14ac:dyDescent="0.2">
      <c r="BE74" s="470"/>
    </row>
    <row r="75" spans="1:57" x14ac:dyDescent="0.2">
      <c r="BE75" s="470"/>
    </row>
    <row r="76" spans="1:57" ht="19.899999999999999" customHeight="1" x14ac:dyDescent="0.2">
      <c r="BE76" s="470"/>
    </row>
    <row r="77" spans="1:57" x14ac:dyDescent="0.2">
      <c r="BE77" s="470"/>
    </row>
    <row r="78" spans="1:57" x14ac:dyDescent="0.2">
      <c r="BE78" s="470"/>
    </row>
    <row r="79" spans="1:57" x14ac:dyDescent="0.2">
      <c r="BE79" s="470"/>
    </row>
  </sheetData>
  <mergeCells count="31">
    <mergeCell ref="A1:BB1"/>
    <mergeCell ref="R2:AF2"/>
    <mergeCell ref="A3:A7"/>
    <mergeCell ref="C3:C7"/>
    <mergeCell ref="D3:D7"/>
    <mergeCell ref="E3:H5"/>
    <mergeCell ref="I3:I7"/>
    <mergeCell ref="J3:L5"/>
    <mergeCell ref="M3:M7"/>
    <mergeCell ref="N3:Q5"/>
    <mergeCell ref="BA3:BD5"/>
    <mergeCell ref="BE3:BE7"/>
    <mergeCell ref="F27:K27"/>
    <mergeCell ref="M27:Q27"/>
    <mergeCell ref="AE3:AH5"/>
    <mergeCell ref="AI3:AI7"/>
    <mergeCell ref="AJ3:AL5"/>
    <mergeCell ref="AM3:AM7"/>
    <mergeCell ref="AN3:AQ5"/>
    <mergeCell ref="AR3:AU5"/>
    <mergeCell ref="R3:U5"/>
    <mergeCell ref="V3:V7"/>
    <mergeCell ref="W3:Y5"/>
    <mergeCell ref="Z3:Z7"/>
    <mergeCell ref="AA3:AC5"/>
    <mergeCell ref="F32:K32"/>
    <mergeCell ref="R32:V32"/>
    <mergeCell ref="AV3:AV7"/>
    <mergeCell ref="AW3:AY5"/>
    <mergeCell ref="AZ3:AZ7"/>
    <mergeCell ref="AD3:AD7"/>
  </mergeCells>
  <pageMargins left="0.31496062992125984" right="0.19685039370078741" top="0.27559055118110237" bottom="0.51181102362204722" header="0.11811023622047245" footer="0.31496062992125984"/>
  <pageSetup paperSize="9" scale="66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9"/>
  <sheetViews>
    <sheetView zoomScale="75" zoomScaleNormal="75" workbookViewId="0">
      <selection sqref="A1:BA1"/>
    </sheetView>
  </sheetViews>
  <sheetFormatPr defaultRowHeight="12.75" x14ac:dyDescent="0.2"/>
  <cols>
    <col min="1" max="1" width="17" customWidth="1"/>
    <col min="2" max="2" width="6.28515625" customWidth="1"/>
    <col min="3" max="3" width="3.85546875" customWidth="1"/>
    <col min="4" max="19" width="3.7109375" customWidth="1"/>
    <col min="20" max="21" width="2.85546875" customWidth="1"/>
    <col min="22" max="22" width="3.5703125" customWidth="1"/>
    <col min="23" max="40" width="3.7109375" customWidth="1"/>
    <col min="41" max="41" width="3.5703125" customWidth="1"/>
    <col min="42" max="43" width="3.28515625" customWidth="1"/>
    <col min="44" max="44" width="3.85546875" customWidth="1"/>
    <col min="45" max="46" width="3.140625" customWidth="1"/>
    <col min="47" max="48" width="3.28515625" customWidth="1"/>
    <col min="49" max="49" width="3" customWidth="1"/>
    <col min="50" max="50" width="2.5703125" customWidth="1"/>
    <col min="51" max="51" width="3" customWidth="1"/>
    <col min="52" max="52" width="2.28515625" customWidth="1"/>
    <col min="53" max="55" width="2.7109375" customWidth="1"/>
    <col min="56" max="56" width="4.42578125" customWidth="1"/>
  </cols>
  <sheetData>
    <row r="1" spans="1:56" ht="25.5" customHeight="1" x14ac:dyDescent="0.2">
      <c r="A1" s="651" t="s">
        <v>389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651"/>
      <c r="AF1" s="651"/>
      <c r="AG1" s="651"/>
      <c r="AH1" s="651"/>
      <c r="AI1" s="651"/>
      <c r="AJ1" s="651"/>
      <c r="AK1" s="651"/>
      <c r="AL1" s="651"/>
      <c r="AM1" s="651"/>
      <c r="AN1" s="651"/>
      <c r="AO1" s="651"/>
      <c r="AP1" s="651"/>
      <c r="AQ1" s="651"/>
      <c r="AR1" s="651"/>
      <c r="AS1" s="651"/>
      <c r="AT1" s="651"/>
      <c r="AU1" s="651"/>
      <c r="AV1" s="651"/>
      <c r="AW1" s="651"/>
      <c r="AX1" s="651"/>
      <c r="AY1" s="651"/>
      <c r="AZ1" s="651"/>
      <c r="BA1" s="651"/>
    </row>
    <row r="2" spans="1:56" ht="25.5" customHeight="1" thickBot="1" x14ac:dyDescent="0.3">
      <c r="Q2" s="766" t="s">
        <v>376</v>
      </c>
      <c r="R2" s="766"/>
      <c r="S2" s="766"/>
      <c r="T2" s="766"/>
      <c r="U2" s="766"/>
      <c r="V2" s="766"/>
      <c r="W2" s="766"/>
      <c r="X2" s="766"/>
      <c r="Y2" s="766"/>
      <c r="Z2" s="766"/>
      <c r="AA2" s="766"/>
      <c r="AB2" s="766"/>
      <c r="AC2" s="766"/>
      <c r="AD2" s="766"/>
      <c r="AE2" s="766"/>
    </row>
    <row r="3" spans="1:56" ht="25.5" customHeight="1" thickBot="1" x14ac:dyDescent="0.25">
      <c r="A3" s="767" t="s">
        <v>268</v>
      </c>
      <c r="B3" s="770" t="s">
        <v>269</v>
      </c>
      <c r="C3" s="770" t="s">
        <v>270</v>
      </c>
      <c r="D3" s="773" t="s">
        <v>2</v>
      </c>
      <c r="E3" s="774"/>
      <c r="F3" s="774"/>
      <c r="G3" s="775"/>
      <c r="H3" s="782" t="s">
        <v>3</v>
      </c>
      <c r="I3" s="773" t="s">
        <v>4</v>
      </c>
      <c r="J3" s="774"/>
      <c r="K3" s="775"/>
      <c r="L3" s="782" t="s">
        <v>5</v>
      </c>
      <c r="M3" s="773" t="s">
        <v>6</v>
      </c>
      <c r="N3" s="774"/>
      <c r="O3" s="774"/>
      <c r="P3" s="775"/>
      <c r="Q3" s="773" t="s">
        <v>7</v>
      </c>
      <c r="R3" s="774"/>
      <c r="S3" s="774"/>
      <c r="T3" s="775"/>
      <c r="U3" s="790" t="s">
        <v>21</v>
      </c>
      <c r="V3" s="793" t="s">
        <v>9</v>
      </c>
      <c r="W3" s="794"/>
      <c r="X3" s="795"/>
      <c r="Y3" s="775" t="s">
        <v>8</v>
      </c>
      <c r="Z3" s="774" t="s">
        <v>10</v>
      </c>
      <c r="AA3" s="774"/>
      <c r="AB3" s="775"/>
      <c r="AC3" s="782" t="s">
        <v>345</v>
      </c>
      <c r="AD3" s="773" t="s">
        <v>12</v>
      </c>
      <c r="AE3" s="774"/>
      <c r="AF3" s="774"/>
      <c r="AG3" s="775"/>
      <c r="AH3" s="782" t="s">
        <v>11</v>
      </c>
      <c r="AI3" s="774" t="s">
        <v>15</v>
      </c>
      <c r="AJ3" s="774"/>
      <c r="AK3" s="775"/>
      <c r="AL3" s="782" t="s">
        <v>347</v>
      </c>
      <c r="AM3" s="773" t="s">
        <v>16</v>
      </c>
      <c r="AN3" s="774"/>
      <c r="AO3" s="774"/>
      <c r="AP3" s="775"/>
      <c r="AQ3" s="773" t="s">
        <v>17</v>
      </c>
      <c r="AR3" s="774"/>
      <c r="AS3" s="774"/>
      <c r="AT3" s="775"/>
      <c r="AU3" s="782" t="s">
        <v>14</v>
      </c>
      <c r="AV3" s="773" t="s">
        <v>18</v>
      </c>
      <c r="AW3" s="774"/>
      <c r="AX3" s="775"/>
      <c r="AY3" s="782" t="s">
        <v>20</v>
      </c>
      <c r="AZ3" s="785" t="s">
        <v>19</v>
      </c>
      <c r="BA3" s="785"/>
      <c r="BB3" s="785"/>
      <c r="BC3" s="786"/>
      <c r="BD3" s="787" t="s">
        <v>271</v>
      </c>
    </row>
    <row r="4" spans="1:56" ht="25.5" customHeight="1" thickBot="1" x14ac:dyDescent="0.25">
      <c r="A4" s="768"/>
      <c r="B4" s="771"/>
      <c r="C4" s="771"/>
      <c r="D4" s="776"/>
      <c r="E4" s="777"/>
      <c r="F4" s="777"/>
      <c r="G4" s="778"/>
      <c r="H4" s="783"/>
      <c r="I4" s="776"/>
      <c r="J4" s="777"/>
      <c r="K4" s="778"/>
      <c r="L4" s="783"/>
      <c r="M4" s="776"/>
      <c r="N4" s="777"/>
      <c r="O4" s="777"/>
      <c r="P4" s="778"/>
      <c r="Q4" s="776"/>
      <c r="R4" s="777"/>
      <c r="S4" s="777"/>
      <c r="T4" s="778"/>
      <c r="U4" s="791"/>
      <c r="V4" s="796"/>
      <c r="W4" s="797"/>
      <c r="X4" s="798"/>
      <c r="Y4" s="778"/>
      <c r="Z4" s="777"/>
      <c r="AA4" s="777"/>
      <c r="AB4" s="778"/>
      <c r="AC4" s="783"/>
      <c r="AD4" s="776"/>
      <c r="AE4" s="777"/>
      <c r="AF4" s="777"/>
      <c r="AG4" s="778"/>
      <c r="AH4" s="783"/>
      <c r="AI4" s="777"/>
      <c r="AJ4" s="777"/>
      <c r="AK4" s="778"/>
      <c r="AL4" s="783"/>
      <c r="AM4" s="776"/>
      <c r="AN4" s="777"/>
      <c r="AO4" s="777"/>
      <c r="AP4" s="778"/>
      <c r="AQ4" s="776"/>
      <c r="AR4" s="777"/>
      <c r="AS4" s="777"/>
      <c r="AT4" s="778"/>
      <c r="AU4" s="783"/>
      <c r="AV4" s="776"/>
      <c r="AW4" s="777"/>
      <c r="AX4" s="778"/>
      <c r="AY4" s="783"/>
      <c r="AZ4" s="785"/>
      <c r="BA4" s="785"/>
      <c r="BB4" s="785"/>
      <c r="BC4" s="786"/>
      <c r="BD4" s="787"/>
    </row>
    <row r="5" spans="1:56" ht="4.5" customHeight="1" thickBot="1" x14ac:dyDescent="0.25">
      <c r="A5" s="768"/>
      <c r="B5" s="771"/>
      <c r="C5" s="771"/>
      <c r="D5" s="779"/>
      <c r="E5" s="780"/>
      <c r="F5" s="780"/>
      <c r="G5" s="781"/>
      <c r="H5" s="783"/>
      <c r="I5" s="779"/>
      <c r="J5" s="780"/>
      <c r="K5" s="781"/>
      <c r="L5" s="783"/>
      <c r="M5" s="779"/>
      <c r="N5" s="780"/>
      <c r="O5" s="780"/>
      <c r="P5" s="781"/>
      <c r="Q5" s="779"/>
      <c r="R5" s="780"/>
      <c r="S5" s="780"/>
      <c r="T5" s="781"/>
      <c r="U5" s="791"/>
      <c r="V5" s="796"/>
      <c r="W5" s="797"/>
      <c r="X5" s="798"/>
      <c r="Y5" s="778"/>
      <c r="Z5" s="780"/>
      <c r="AA5" s="780"/>
      <c r="AB5" s="781"/>
      <c r="AC5" s="783"/>
      <c r="AD5" s="779"/>
      <c r="AE5" s="780"/>
      <c r="AF5" s="780"/>
      <c r="AG5" s="781"/>
      <c r="AH5" s="783"/>
      <c r="AI5" s="780"/>
      <c r="AJ5" s="780"/>
      <c r="AK5" s="781"/>
      <c r="AL5" s="783"/>
      <c r="AM5" s="779"/>
      <c r="AN5" s="780"/>
      <c r="AO5" s="780"/>
      <c r="AP5" s="781"/>
      <c r="AQ5" s="779"/>
      <c r="AR5" s="780"/>
      <c r="AS5" s="780"/>
      <c r="AT5" s="781"/>
      <c r="AU5" s="783"/>
      <c r="AV5" s="779"/>
      <c r="AW5" s="780"/>
      <c r="AX5" s="781"/>
      <c r="AY5" s="783"/>
      <c r="AZ5" s="785"/>
      <c r="BA5" s="785"/>
      <c r="BB5" s="785"/>
      <c r="BC5" s="786"/>
      <c r="BD5" s="787"/>
    </row>
    <row r="6" spans="1:56" ht="25.5" customHeight="1" thickBot="1" x14ac:dyDescent="0.25">
      <c r="A6" s="768"/>
      <c r="B6" s="771"/>
      <c r="C6" s="771"/>
      <c r="D6" s="399">
        <v>1</v>
      </c>
      <c r="E6" s="400">
        <v>8</v>
      </c>
      <c r="F6" s="400">
        <v>15</v>
      </c>
      <c r="G6" s="401">
        <v>22</v>
      </c>
      <c r="H6" s="783"/>
      <c r="I6" s="399">
        <v>6</v>
      </c>
      <c r="J6" s="400">
        <v>13</v>
      </c>
      <c r="K6" s="401">
        <v>20</v>
      </c>
      <c r="L6" s="783"/>
      <c r="M6" s="399" t="s">
        <v>359</v>
      </c>
      <c r="N6" s="400">
        <v>10</v>
      </c>
      <c r="O6" s="400">
        <v>17</v>
      </c>
      <c r="P6" s="401">
        <v>24</v>
      </c>
      <c r="Q6" s="402">
        <v>1</v>
      </c>
      <c r="R6" s="400">
        <v>8</v>
      </c>
      <c r="S6" s="400">
        <v>15</v>
      </c>
      <c r="T6" s="401">
        <v>22</v>
      </c>
      <c r="U6" s="791"/>
      <c r="V6" s="538">
        <v>5</v>
      </c>
      <c r="W6" s="535">
        <v>12</v>
      </c>
      <c r="X6" s="506">
        <v>19</v>
      </c>
      <c r="Y6" s="778"/>
      <c r="Z6" s="399">
        <v>2</v>
      </c>
      <c r="AA6" s="400">
        <v>9</v>
      </c>
      <c r="AB6" s="401">
        <v>16</v>
      </c>
      <c r="AC6" s="783"/>
      <c r="AD6" s="399" t="s">
        <v>346</v>
      </c>
      <c r="AE6" s="400">
        <v>9</v>
      </c>
      <c r="AF6" s="400">
        <v>16</v>
      </c>
      <c r="AG6" s="401">
        <v>23</v>
      </c>
      <c r="AH6" s="783"/>
      <c r="AI6" s="399">
        <v>6</v>
      </c>
      <c r="AJ6" s="400">
        <v>13</v>
      </c>
      <c r="AK6" s="401">
        <v>20</v>
      </c>
      <c r="AL6" s="783"/>
      <c r="AM6" s="399" t="s">
        <v>348</v>
      </c>
      <c r="AN6" s="400">
        <v>11</v>
      </c>
      <c r="AO6" s="400">
        <v>18</v>
      </c>
      <c r="AP6" s="401">
        <v>25</v>
      </c>
      <c r="AQ6" s="402">
        <v>1</v>
      </c>
      <c r="AR6" s="400" t="s">
        <v>349</v>
      </c>
      <c r="AS6" s="403">
        <v>15</v>
      </c>
      <c r="AT6" s="404">
        <v>22</v>
      </c>
      <c r="AU6" s="783"/>
      <c r="AV6" s="399">
        <v>6</v>
      </c>
      <c r="AW6" s="400">
        <v>13</v>
      </c>
      <c r="AX6" s="401">
        <v>20</v>
      </c>
      <c r="AY6" s="783"/>
      <c r="AZ6" s="581">
        <v>3</v>
      </c>
      <c r="BA6" s="581">
        <v>10</v>
      </c>
      <c r="BB6" s="581">
        <v>17</v>
      </c>
      <c r="BC6" s="582">
        <v>24</v>
      </c>
      <c r="BD6" s="787"/>
    </row>
    <row r="7" spans="1:56" ht="25.5" customHeight="1" thickBot="1" x14ac:dyDescent="0.25">
      <c r="A7" s="769"/>
      <c r="B7" s="772"/>
      <c r="C7" s="772"/>
      <c r="D7" s="408">
        <v>7</v>
      </c>
      <c r="E7" s="409">
        <v>14</v>
      </c>
      <c r="F7" s="409">
        <v>21</v>
      </c>
      <c r="G7" s="410">
        <v>28</v>
      </c>
      <c r="H7" s="784"/>
      <c r="I7" s="411">
        <v>12</v>
      </c>
      <c r="J7" s="409">
        <v>19</v>
      </c>
      <c r="K7" s="410">
        <v>26</v>
      </c>
      <c r="L7" s="784"/>
      <c r="M7" s="411">
        <v>9</v>
      </c>
      <c r="N7" s="409">
        <v>16</v>
      </c>
      <c r="O7" s="409">
        <v>23</v>
      </c>
      <c r="P7" s="410">
        <v>30</v>
      </c>
      <c r="Q7" s="411">
        <v>7</v>
      </c>
      <c r="R7" s="409">
        <v>14</v>
      </c>
      <c r="S7" s="409">
        <v>21</v>
      </c>
      <c r="T7" s="410">
        <v>28</v>
      </c>
      <c r="U7" s="792"/>
      <c r="V7" s="540">
        <v>11</v>
      </c>
      <c r="W7" s="536">
        <v>18</v>
      </c>
      <c r="X7" s="537">
        <v>25</v>
      </c>
      <c r="Y7" s="781"/>
      <c r="Z7" s="411">
        <v>8</v>
      </c>
      <c r="AA7" s="409">
        <v>15</v>
      </c>
      <c r="AB7" s="410">
        <v>22</v>
      </c>
      <c r="AC7" s="784"/>
      <c r="AD7" s="411">
        <v>8</v>
      </c>
      <c r="AE7" s="409">
        <v>15</v>
      </c>
      <c r="AF7" s="409">
        <v>22</v>
      </c>
      <c r="AG7" s="410">
        <v>29</v>
      </c>
      <c r="AH7" s="784"/>
      <c r="AI7" s="411">
        <v>12</v>
      </c>
      <c r="AJ7" s="409">
        <v>19</v>
      </c>
      <c r="AK7" s="410">
        <v>26</v>
      </c>
      <c r="AL7" s="784"/>
      <c r="AM7" s="411">
        <v>10</v>
      </c>
      <c r="AN7" s="409">
        <v>17</v>
      </c>
      <c r="AO7" s="409">
        <v>24</v>
      </c>
      <c r="AP7" s="410">
        <v>31</v>
      </c>
      <c r="AQ7" s="411">
        <v>7</v>
      </c>
      <c r="AR7" s="409">
        <v>14</v>
      </c>
      <c r="AS7" s="412">
        <v>21</v>
      </c>
      <c r="AT7" s="413">
        <v>28</v>
      </c>
      <c r="AU7" s="784"/>
      <c r="AV7" s="411">
        <v>12</v>
      </c>
      <c r="AW7" s="409">
        <v>19</v>
      </c>
      <c r="AX7" s="410">
        <v>26</v>
      </c>
      <c r="AY7" s="784"/>
      <c r="AZ7" s="581">
        <v>9</v>
      </c>
      <c r="BA7" s="581">
        <v>16</v>
      </c>
      <c r="BB7" s="581">
        <v>23</v>
      </c>
      <c r="BC7" s="582">
        <v>31</v>
      </c>
      <c r="BD7" s="787"/>
    </row>
    <row r="8" spans="1:56" ht="25.5" customHeight="1" thickBot="1" x14ac:dyDescent="0.3">
      <c r="A8" s="414" t="s">
        <v>273</v>
      </c>
      <c r="B8" s="416">
        <f>C8+BD8</f>
        <v>1116</v>
      </c>
      <c r="C8" s="417">
        <f>SUM(C9:C26)</f>
        <v>504</v>
      </c>
      <c r="D8" s="418">
        <f>SUM(D9:D26)</f>
        <v>34</v>
      </c>
      <c r="E8" s="418">
        <f>SUM(E9:E26)</f>
        <v>34</v>
      </c>
      <c r="F8" s="418">
        <f>SUM(F9:F26)</f>
        <v>34</v>
      </c>
      <c r="G8" s="418">
        <f>SUM(G9:G26)</f>
        <v>34</v>
      </c>
      <c r="H8" s="418">
        <f t="shared" ref="H8:N8" si="0">SUM(H9:H26)</f>
        <v>34</v>
      </c>
      <c r="I8" s="418">
        <f t="shared" si="0"/>
        <v>34</v>
      </c>
      <c r="J8" s="418">
        <f t="shared" si="0"/>
        <v>34</v>
      </c>
      <c r="K8" s="418">
        <f t="shared" si="0"/>
        <v>34</v>
      </c>
      <c r="L8" s="418">
        <f t="shared" si="0"/>
        <v>34</v>
      </c>
      <c r="M8" s="418">
        <f t="shared" si="0"/>
        <v>34</v>
      </c>
      <c r="N8" s="418">
        <f t="shared" si="0"/>
        <v>34</v>
      </c>
      <c r="O8" s="418">
        <v>36</v>
      </c>
      <c r="P8" s="418">
        <f t="shared" ref="P8:U8" si="1">SUM(P9:P26)</f>
        <v>34</v>
      </c>
      <c r="Q8" s="418">
        <f t="shared" si="1"/>
        <v>32</v>
      </c>
      <c r="R8" s="418">
        <f t="shared" si="1"/>
        <v>32</v>
      </c>
      <c r="S8" s="418">
        <f t="shared" si="1"/>
        <v>32</v>
      </c>
      <c r="T8" s="418"/>
      <c r="U8" s="418">
        <f t="shared" si="1"/>
        <v>0</v>
      </c>
      <c r="V8" s="418">
        <v>0</v>
      </c>
      <c r="W8" s="418">
        <f>SUM(W9:W26)</f>
        <v>30</v>
      </c>
      <c r="X8" s="418">
        <f>SUM(X9:X26)</f>
        <v>30</v>
      </c>
      <c r="Y8" s="418">
        <f t="shared" ref="Y8:AO8" si="2">SUM(Y9:Y26)</f>
        <v>30</v>
      </c>
      <c r="Z8" s="418">
        <f t="shared" si="2"/>
        <v>30</v>
      </c>
      <c r="AA8" s="418">
        <f t="shared" si="2"/>
        <v>30</v>
      </c>
      <c r="AB8" s="418">
        <f t="shared" si="2"/>
        <v>30</v>
      </c>
      <c r="AC8" s="418">
        <f t="shared" si="2"/>
        <v>30</v>
      </c>
      <c r="AD8" s="418">
        <f t="shared" si="2"/>
        <v>30</v>
      </c>
      <c r="AE8" s="418">
        <f t="shared" si="2"/>
        <v>30</v>
      </c>
      <c r="AF8" s="418">
        <f t="shared" si="2"/>
        <v>30</v>
      </c>
      <c r="AG8" s="418">
        <f t="shared" si="2"/>
        <v>30</v>
      </c>
      <c r="AH8" s="418">
        <f t="shared" si="2"/>
        <v>30</v>
      </c>
      <c r="AI8" s="418">
        <f t="shared" si="2"/>
        <v>30</v>
      </c>
      <c r="AJ8" s="418">
        <f t="shared" si="2"/>
        <v>30</v>
      </c>
      <c r="AK8" s="418">
        <f t="shared" si="2"/>
        <v>30</v>
      </c>
      <c r="AL8" s="418">
        <f t="shared" si="2"/>
        <v>30</v>
      </c>
      <c r="AM8" s="418">
        <f t="shared" si="2"/>
        <v>30</v>
      </c>
      <c r="AN8" s="418">
        <f t="shared" si="2"/>
        <v>30</v>
      </c>
      <c r="AO8" s="418">
        <f t="shared" si="2"/>
        <v>36</v>
      </c>
      <c r="AP8" s="418">
        <v>36</v>
      </c>
      <c r="AQ8" s="418">
        <f>SUM(AQ9:AQ26)</f>
        <v>36</v>
      </c>
      <c r="AR8" s="418">
        <v>36</v>
      </c>
      <c r="AS8" s="427">
        <v>36</v>
      </c>
      <c r="AT8" s="420">
        <v>36</v>
      </c>
      <c r="AU8" s="420">
        <v>36</v>
      </c>
      <c r="AV8" s="420">
        <v>36</v>
      </c>
      <c r="AW8" s="420"/>
      <c r="AX8" s="420"/>
      <c r="AY8" s="420"/>
      <c r="AZ8" s="420"/>
      <c r="BA8" s="420"/>
      <c r="BB8" s="420"/>
      <c r="BC8" s="421"/>
      <c r="BD8" s="422">
        <f>SUM(BD9:BD67)-BD48</f>
        <v>612</v>
      </c>
    </row>
    <row r="9" spans="1:56" ht="31.5" customHeight="1" thickBot="1" x14ac:dyDescent="0.3">
      <c r="A9" s="508" t="s">
        <v>354</v>
      </c>
      <c r="B9" s="541">
        <f>SUM(D9:BC9)</f>
        <v>48</v>
      </c>
      <c r="C9" s="417">
        <f>SUM(D9:S9)</f>
        <v>30</v>
      </c>
      <c r="D9" s="418">
        <v>2</v>
      </c>
      <c r="E9" s="425">
        <v>2</v>
      </c>
      <c r="F9" s="425">
        <v>2</v>
      </c>
      <c r="G9" s="425">
        <v>2</v>
      </c>
      <c r="H9" s="425">
        <v>2</v>
      </c>
      <c r="I9" s="425">
        <v>2</v>
      </c>
      <c r="J9" s="425">
        <v>2</v>
      </c>
      <c r="K9" s="425">
        <v>2</v>
      </c>
      <c r="L9" s="418">
        <v>2</v>
      </c>
      <c r="M9" s="425">
        <v>2</v>
      </c>
      <c r="N9" s="425">
        <v>2</v>
      </c>
      <c r="O9" s="509"/>
      <c r="P9" s="425">
        <v>2</v>
      </c>
      <c r="Q9" s="425">
        <v>2</v>
      </c>
      <c r="R9" s="425">
        <v>2</v>
      </c>
      <c r="S9" s="425">
        <v>2</v>
      </c>
      <c r="T9" s="585"/>
      <c r="U9" s="420"/>
      <c r="V9" s="421"/>
      <c r="W9" s="427">
        <v>2</v>
      </c>
      <c r="X9" s="427">
        <v>2</v>
      </c>
      <c r="Y9" s="418">
        <v>2</v>
      </c>
      <c r="Z9" s="418">
        <v>2</v>
      </c>
      <c r="AA9" s="430">
        <v>2</v>
      </c>
      <c r="AB9" s="427">
        <v>2</v>
      </c>
      <c r="AC9" s="427">
        <v>2</v>
      </c>
      <c r="AD9" s="427">
        <v>2</v>
      </c>
      <c r="AE9" s="427">
        <v>2</v>
      </c>
      <c r="AF9" s="427">
        <v>0</v>
      </c>
      <c r="AG9" s="427">
        <v>0</v>
      </c>
      <c r="AH9" s="427">
        <v>0</v>
      </c>
      <c r="AI9" s="427">
        <v>0</v>
      </c>
      <c r="AJ9" s="427">
        <v>0</v>
      </c>
      <c r="AK9" s="425">
        <v>0</v>
      </c>
      <c r="AL9" s="425">
        <v>0</v>
      </c>
      <c r="AM9" s="418">
        <v>0</v>
      </c>
      <c r="AN9" s="431">
        <v>0</v>
      </c>
      <c r="AO9" s="431">
        <v>0</v>
      </c>
      <c r="AP9" s="516"/>
      <c r="AQ9" s="431">
        <v>0</v>
      </c>
      <c r="AR9" s="509"/>
      <c r="AS9" s="568"/>
      <c r="AT9" s="509"/>
      <c r="AU9" s="509"/>
      <c r="AV9" s="509"/>
      <c r="AW9" s="420"/>
      <c r="AX9" s="420"/>
      <c r="AY9" s="420"/>
      <c r="AZ9" s="420"/>
      <c r="BA9" s="420"/>
      <c r="BB9" s="420"/>
      <c r="BC9" s="421"/>
      <c r="BD9" s="422">
        <f>SUM(W9:AQ9)</f>
        <v>18</v>
      </c>
    </row>
    <row r="10" spans="1:56" ht="27.75" customHeight="1" thickBot="1" x14ac:dyDescent="0.3">
      <c r="A10" s="445" t="s">
        <v>328</v>
      </c>
      <c r="B10" s="541">
        <f t="shared" ref="B10:B26" si="3">SUM(D10:BC10)</f>
        <v>70</v>
      </c>
      <c r="C10" s="417">
        <f t="shared" ref="C10:C25" si="4">SUM(D10:S10)</f>
        <v>30</v>
      </c>
      <c r="D10" s="418">
        <v>2</v>
      </c>
      <c r="E10" s="425">
        <v>2</v>
      </c>
      <c r="F10" s="425">
        <v>2</v>
      </c>
      <c r="G10" s="425">
        <v>2</v>
      </c>
      <c r="H10" s="425">
        <v>2</v>
      </c>
      <c r="I10" s="425">
        <v>2</v>
      </c>
      <c r="J10" s="425">
        <v>2</v>
      </c>
      <c r="K10" s="425">
        <v>2</v>
      </c>
      <c r="L10" s="418">
        <v>2</v>
      </c>
      <c r="M10" s="425">
        <v>2</v>
      </c>
      <c r="N10" s="425">
        <v>2</v>
      </c>
      <c r="O10" s="509"/>
      <c r="P10" s="425">
        <v>2</v>
      </c>
      <c r="Q10" s="425">
        <v>2</v>
      </c>
      <c r="R10" s="425">
        <v>2</v>
      </c>
      <c r="S10" s="425">
        <v>2</v>
      </c>
      <c r="T10" s="585"/>
      <c r="U10" s="420"/>
      <c r="V10" s="421"/>
      <c r="W10" s="427">
        <v>2</v>
      </c>
      <c r="X10" s="427">
        <v>2</v>
      </c>
      <c r="Y10" s="418">
        <v>2</v>
      </c>
      <c r="Z10" s="425">
        <v>2</v>
      </c>
      <c r="AA10" s="425">
        <v>2</v>
      </c>
      <c r="AB10" s="425">
        <v>2</v>
      </c>
      <c r="AC10" s="425">
        <v>2</v>
      </c>
      <c r="AD10" s="425">
        <v>2</v>
      </c>
      <c r="AE10" s="425">
        <v>2</v>
      </c>
      <c r="AF10" s="425">
        <v>2</v>
      </c>
      <c r="AG10" s="418">
        <v>2</v>
      </c>
      <c r="AH10" s="425">
        <v>2</v>
      </c>
      <c r="AI10" s="425">
        <v>2</v>
      </c>
      <c r="AJ10" s="425">
        <v>2</v>
      </c>
      <c r="AK10" s="425">
        <v>2</v>
      </c>
      <c r="AL10" s="425">
        <v>2</v>
      </c>
      <c r="AM10" s="425">
        <v>2</v>
      </c>
      <c r="AN10" s="425">
        <v>2</v>
      </c>
      <c r="AO10" s="425">
        <v>2</v>
      </c>
      <c r="AP10" s="509"/>
      <c r="AQ10" s="425">
        <v>2</v>
      </c>
      <c r="AR10" s="509"/>
      <c r="AS10" s="568"/>
      <c r="AT10" s="509"/>
      <c r="AU10" s="509"/>
      <c r="AV10" s="509"/>
      <c r="AW10" s="420"/>
      <c r="AX10" s="420"/>
      <c r="AY10" s="420"/>
      <c r="AZ10" s="420"/>
      <c r="BA10" s="420"/>
      <c r="BB10" s="420"/>
      <c r="BC10" s="421"/>
      <c r="BD10" s="422">
        <f t="shared" ref="BD10:BD26" si="5">SUM(W10:AQ10)</f>
        <v>40</v>
      </c>
    </row>
    <row r="11" spans="1:56" ht="28.5" customHeight="1" thickBot="1" x14ac:dyDescent="0.3">
      <c r="A11" s="445" t="s">
        <v>315</v>
      </c>
      <c r="B11" s="541">
        <f t="shared" si="3"/>
        <v>70</v>
      </c>
      <c r="C11" s="417">
        <f t="shared" si="4"/>
        <v>30</v>
      </c>
      <c r="D11" s="418">
        <v>2</v>
      </c>
      <c r="E11" s="425">
        <v>2</v>
      </c>
      <c r="F11" s="425">
        <v>2</v>
      </c>
      <c r="G11" s="425">
        <v>2</v>
      </c>
      <c r="H11" s="425">
        <v>2</v>
      </c>
      <c r="I11" s="425">
        <v>2</v>
      </c>
      <c r="J11" s="425">
        <v>2</v>
      </c>
      <c r="K11" s="425">
        <v>2</v>
      </c>
      <c r="L11" s="418">
        <v>2</v>
      </c>
      <c r="M11" s="425">
        <v>2</v>
      </c>
      <c r="N11" s="425">
        <v>2</v>
      </c>
      <c r="O11" s="509"/>
      <c r="P11" s="425">
        <v>2</v>
      </c>
      <c r="Q11" s="425">
        <v>2</v>
      </c>
      <c r="R11" s="425">
        <v>2</v>
      </c>
      <c r="S11" s="425">
        <v>2</v>
      </c>
      <c r="T11" s="585"/>
      <c r="U11" s="420"/>
      <c r="V11" s="421"/>
      <c r="W11" s="427">
        <v>2</v>
      </c>
      <c r="X11" s="427">
        <v>2</v>
      </c>
      <c r="Y11" s="418">
        <v>2</v>
      </c>
      <c r="Z11" s="425">
        <v>2</v>
      </c>
      <c r="AA11" s="425">
        <v>2</v>
      </c>
      <c r="AB11" s="425">
        <v>2</v>
      </c>
      <c r="AC11" s="425">
        <v>2</v>
      </c>
      <c r="AD11" s="425">
        <v>2</v>
      </c>
      <c r="AE11" s="425">
        <v>2</v>
      </c>
      <c r="AF11" s="425">
        <v>2</v>
      </c>
      <c r="AG11" s="418">
        <v>2</v>
      </c>
      <c r="AH11" s="425">
        <v>2</v>
      </c>
      <c r="AI11" s="425">
        <v>2</v>
      </c>
      <c r="AJ11" s="425">
        <v>2</v>
      </c>
      <c r="AK11" s="425">
        <v>2</v>
      </c>
      <c r="AL11" s="425">
        <v>2</v>
      </c>
      <c r="AM11" s="425">
        <v>2</v>
      </c>
      <c r="AN11" s="425">
        <v>2</v>
      </c>
      <c r="AO11" s="425">
        <v>2</v>
      </c>
      <c r="AP11" s="509"/>
      <c r="AQ11" s="425">
        <v>2</v>
      </c>
      <c r="AR11" s="509"/>
      <c r="AS11" s="568"/>
      <c r="AT11" s="509"/>
      <c r="AU11" s="509"/>
      <c r="AV11" s="509"/>
      <c r="AW11" s="420"/>
      <c r="AX11" s="420"/>
      <c r="AY11" s="420"/>
      <c r="AZ11" s="420"/>
      <c r="BA11" s="420"/>
      <c r="BB11" s="420"/>
      <c r="BC11" s="421"/>
      <c r="BD11" s="422">
        <f t="shared" si="5"/>
        <v>40</v>
      </c>
    </row>
    <row r="12" spans="1:56" ht="35.1" customHeight="1" thickBot="1" x14ac:dyDescent="0.3">
      <c r="A12" s="514" t="s">
        <v>318</v>
      </c>
      <c r="B12" s="541">
        <f t="shared" si="3"/>
        <v>55</v>
      </c>
      <c r="C12" s="417">
        <f t="shared" si="4"/>
        <v>15</v>
      </c>
      <c r="D12" s="418">
        <v>1</v>
      </c>
      <c r="E12" s="425">
        <v>1</v>
      </c>
      <c r="F12" s="418">
        <v>1</v>
      </c>
      <c r="G12" s="418">
        <v>1</v>
      </c>
      <c r="H12" s="418">
        <v>1</v>
      </c>
      <c r="I12" s="418">
        <v>1</v>
      </c>
      <c r="J12" s="418">
        <v>1</v>
      </c>
      <c r="K12" s="418">
        <v>1</v>
      </c>
      <c r="L12" s="418">
        <v>1</v>
      </c>
      <c r="M12" s="418">
        <v>1</v>
      </c>
      <c r="N12" s="418">
        <v>1</v>
      </c>
      <c r="O12" s="583"/>
      <c r="P12" s="418">
        <v>1</v>
      </c>
      <c r="Q12" s="418">
        <v>1</v>
      </c>
      <c r="R12" s="418">
        <v>1</v>
      </c>
      <c r="S12" s="418">
        <v>1</v>
      </c>
      <c r="T12" s="586"/>
      <c r="U12" s="534"/>
      <c r="V12" s="421"/>
      <c r="W12" s="427">
        <v>2</v>
      </c>
      <c r="X12" s="427">
        <v>2</v>
      </c>
      <c r="Y12" s="418">
        <v>2</v>
      </c>
      <c r="Z12" s="425">
        <v>2</v>
      </c>
      <c r="AA12" s="425">
        <v>2</v>
      </c>
      <c r="AB12" s="425">
        <v>2</v>
      </c>
      <c r="AC12" s="425">
        <v>2</v>
      </c>
      <c r="AD12" s="425">
        <v>2</v>
      </c>
      <c r="AE12" s="425">
        <v>2</v>
      </c>
      <c r="AF12" s="425">
        <v>2</v>
      </c>
      <c r="AG12" s="418">
        <v>2</v>
      </c>
      <c r="AH12" s="425">
        <v>2</v>
      </c>
      <c r="AI12" s="425">
        <v>2</v>
      </c>
      <c r="AJ12" s="425">
        <v>2</v>
      </c>
      <c r="AK12" s="425">
        <v>2</v>
      </c>
      <c r="AL12" s="425">
        <v>2</v>
      </c>
      <c r="AM12" s="425">
        <v>2</v>
      </c>
      <c r="AN12" s="425">
        <v>2</v>
      </c>
      <c r="AO12" s="425">
        <v>2</v>
      </c>
      <c r="AP12" s="509"/>
      <c r="AQ12" s="425">
        <v>2</v>
      </c>
      <c r="AR12" s="509"/>
      <c r="AS12" s="568"/>
      <c r="AT12" s="509"/>
      <c r="AU12" s="509"/>
      <c r="AV12" s="509"/>
      <c r="AW12" s="420"/>
      <c r="AX12" s="420"/>
      <c r="AY12" s="420"/>
      <c r="AZ12" s="420"/>
      <c r="BA12" s="420"/>
      <c r="BB12" s="420"/>
      <c r="BC12" s="421"/>
      <c r="BD12" s="422">
        <f t="shared" si="5"/>
        <v>40</v>
      </c>
    </row>
    <row r="13" spans="1:56" ht="29.25" customHeight="1" thickBot="1" x14ac:dyDescent="0.3">
      <c r="A13" s="445" t="s">
        <v>153</v>
      </c>
      <c r="B13" s="541">
        <f t="shared" si="3"/>
        <v>55</v>
      </c>
      <c r="C13" s="417">
        <f t="shared" si="4"/>
        <v>15</v>
      </c>
      <c r="D13" s="418">
        <v>1</v>
      </c>
      <c r="E13" s="425">
        <v>1</v>
      </c>
      <c r="F13" s="418">
        <v>1</v>
      </c>
      <c r="G13" s="418">
        <v>1</v>
      </c>
      <c r="H13" s="418">
        <v>1</v>
      </c>
      <c r="I13" s="418">
        <v>1</v>
      </c>
      <c r="J13" s="418">
        <v>1</v>
      </c>
      <c r="K13" s="418">
        <v>1</v>
      </c>
      <c r="L13" s="418">
        <v>1</v>
      </c>
      <c r="M13" s="418">
        <v>1</v>
      </c>
      <c r="N13" s="418">
        <v>1</v>
      </c>
      <c r="O13" s="583"/>
      <c r="P13" s="418">
        <v>1</v>
      </c>
      <c r="Q13" s="418">
        <v>1</v>
      </c>
      <c r="R13" s="418">
        <v>1</v>
      </c>
      <c r="S13" s="418">
        <v>1</v>
      </c>
      <c r="T13" s="586"/>
      <c r="U13" s="534"/>
      <c r="V13" s="421"/>
      <c r="W13" s="427">
        <v>2</v>
      </c>
      <c r="X13" s="427">
        <v>2</v>
      </c>
      <c r="Y13" s="418">
        <v>2</v>
      </c>
      <c r="Z13" s="425">
        <v>2</v>
      </c>
      <c r="AA13" s="425">
        <v>2</v>
      </c>
      <c r="AB13" s="425">
        <v>2</v>
      </c>
      <c r="AC13" s="425">
        <v>2</v>
      </c>
      <c r="AD13" s="425">
        <v>2</v>
      </c>
      <c r="AE13" s="425">
        <v>2</v>
      </c>
      <c r="AF13" s="425">
        <v>2</v>
      </c>
      <c r="AG13" s="418">
        <v>2</v>
      </c>
      <c r="AH13" s="425">
        <v>2</v>
      </c>
      <c r="AI13" s="425">
        <v>2</v>
      </c>
      <c r="AJ13" s="425">
        <v>2</v>
      </c>
      <c r="AK13" s="425">
        <v>2</v>
      </c>
      <c r="AL13" s="425">
        <v>2</v>
      </c>
      <c r="AM13" s="425">
        <v>2</v>
      </c>
      <c r="AN13" s="425">
        <v>2</v>
      </c>
      <c r="AO13" s="425">
        <v>2</v>
      </c>
      <c r="AP13" s="509"/>
      <c r="AQ13" s="425">
        <v>2</v>
      </c>
      <c r="AR13" s="509"/>
      <c r="AS13" s="572"/>
      <c r="AT13" s="516"/>
      <c r="AU13" s="516"/>
      <c r="AV13" s="516"/>
      <c r="AW13" s="435"/>
      <c r="AX13" s="435"/>
      <c r="AY13" s="435"/>
      <c r="AZ13" s="435"/>
      <c r="BA13" s="435"/>
      <c r="BB13" s="435"/>
      <c r="BC13" s="436"/>
      <c r="BD13" s="422">
        <f t="shared" si="5"/>
        <v>40</v>
      </c>
    </row>
    <row r="14" spans="1:56" ht="28.5" customHeight="1" thickBot="1" x14ac:dyDescent="0.3">
      <c r="A14" s="445" t="s">
        <v>355</v>
      </c>
      <c r="B14" s="541">
        <f t="shared" si="3"/>
        <v>68</v>
      </c>
      <c r="C14" s="417">
        <f t="shared" si="4"/>
        <v>28</v>
      </c>
      <c r="D14" s="418">
        <v>2</v>
      </c>
      <c r="E14" s="425">
        <v>2</v>
      </c>
      <c r="F14" s="425">
        <v>2</v>
      </c>
      <c r="G14" s="425">
        <v>2</v>
      </c>
      <c r="H14" s="425">
        <v>2</v>
      </c>
      <c r="I14" s="425">
        <v>2</v>
      </c>
      <c r="J14" s="425">
        <v>2</v>
      </c>
      <c r="K14" s="425">
        <v>2</v>
      </c>
      <c r="L14" s="418">
        <v>2</v>
      </c>
      <c r="M14" s="425">
        <v>2</v>
      </c>
      <c r="N14" s="425">
        <v>2</v>
      </c>
      <c r="O14" s="509"/>
      <c r="P14" s="425">
        <v>2</v>
      </c>
      <c r="Q14" s="425">
        <v>2</v>
      </c>
      <c r="R14" s="425">
        <v>2</v>
      </c>
      <c r="S14" s="425">
        <v>0</v>
      </c>
      <c r="T14" s="585"/>
      <c r="U14" s="420"/>
      <c r="V14" s="421"/>
      <c r="W14" s="427">
        <v>2</v>
      </c>
      <c r="X14" s="427">
        <v>2</v>
      </c>
      <c r="Y14" s="418">
        <v>2</v>
      </c>
      <c r="Z14" s="425">
        <v>2</v>
      </c>
      <c r="AA14" s="425">
        <v>2</v>
      </c>
      <c r="AB14" s="425">
        <v>2</v>
      </c>
      <c r="AC14" s="425">
        <v>2</v>
      </c>
      <c r="AD14" s="425">
        <v>2</v>
      </c>
      <c r="AE14" s="425">
        <v>2</v>
      </c>
      <c r="AF14" s="425">
        <v>2</v>
      </c>
      <c r="AG14" s="418">
        <v>2</v>
      </c>
      <c r="AH14" s="425">
        <v>2</v>
      </c>
      <c r="AI14" s="425">
        <v>2</v>
      </c>
      <c r="AJ14" s="425">
        <v>2</v>
      </c>
      <c r="AK14" s="425">
        <v>2</v>
      </c>
      <c r="AL14" s="425">
        <v>2</v>
      </c>
      <c r="AM14" s="425">
        <v>2</v>
      </c>
      <c r="AN14" s="425">
        <v>2</v>
      </c>
      <c r="AO14" s="425">
        <v>2</v>
      </c>
      <c r="AP14" s="509"/>
      <c r="AQ14" s="425">
        <v>2</v>
      </c>
      <c r="AR14" s="509"/>
      <c r="AS14" s="572"/>
      <c r="AT14" s="516"/>
      <c r="AU14" s="516"/>
      <c r="AV14" s="516"/>
      <c r="AW14" s="435"/>
      <c r="AX14" s="435"/>
      <c r="AY14" s="435"/>
      <c r="AZ14" s="435"/>
      <c r="BA14" s="435"/>
      <c r="BB14" s="435"/>
      <c r="BC14" s="436"/>
      <c r="BD14" s="422">
        <f t="shared" si="5"/>
        <v>40</v>
      </c>
    </row>
    <row r="15" spans="1:56" ht="35.1" customHeight="1" thickBot="1" x14ac:dyDescent="0.3">
      <c r="A15" s="445" t="s">
        <v>356</v>
      </c>
      <c r="B15" s="541">
        <f t="shared" si="3"/>
        <v>32</v>
      </c>
      <c r="C15" s="417">
        <f t="shared" si="4"/>
        <v>32</v>
      </c>
      <c r="D15" s="418">
        <v>2</v>
      </c>
      <c r="E15" s="425">
        <v>2</v>
      </c>
      <c r="F15" s="425">
        <v>2</v>
      </c>
      <c r="G15" s="425">
        <v>2</v>
      </c>
      <c r="H15" s="425">
        <v>2</v>
      </c>
      <c r="I15" s="425">
        <v>2</v>
      </c>
      <c r="J15" s="425">
        <v>2</v>
      </c>
      <c r="K15" s="425">
        <v>2</v>
      </c>
      <c r="L15" s="418">
        <v>2</v>
      </c>
      <c r="M15" s="425">
        <v>2</v>
      </c>
      <c r="N15" s="425">
        <v>2</v>
      </c>
      <c r="O15" s="509"/>
      <c r="P15" s="425">
        <v>2</v>
      </c>
      <c r="Q15" s="425">
        <v>2</v>
      </c>
      <c r="R15" s="425">
        <v>2</v>
      </c>
      <c r="S15" s="425">
        <v>4</v>
      </c>
      <c r="T15" s="585"/>
      <c r="U15" s="420"/>
      <c r="V15" s="421"/>
      <c r="W15" s="427">
        <v>0</v>
      </c>
      <c r="X15" s="427">
        <v>0</v>
      </c>
      <c r="Y15" s="418">
        <v>0</v>
      </c>
      <c r="Z15" s="418">
        <v>0</v>
      </c>
      <c r="AA15" s="418">
        <v>0</v>
      </c>
      <c r="AB15" s="418">
        <v>0</v>
      </c>
      <c r="AC15" s="418">
        <v>0</v>
      </c>
      <c r="AD15" s="418">
        <v>0</v>
      </c>
      <c r="AE15" s="418">
        <v>0</v>
      </c>
      <c r="AF15" s="418">
        <v>0</v>
      </c>
      <c r="AG15" s="418">
        <v>0</v>
      </c>
      <c r="AH15" s="418">
        <v>0</v>
      </c>
      <c r="AI15" s="418">
        <v>0</v>
      </c>
      <c r="AJ15" s="418">
        <v>0</v>
      </c>
      <c r="AK15" s="418">
        <v>0</v>
      </c>
      <c r="AL15" s="418">
        <v>0</v>
      </c>
      <c r="AM15" s="418">
        <v>0</v>
      </c>
      <c r="AN15" s="418">
        <v>0</v>
      </c>
      <c r="AO15" s="418">
        <v>0</v>
      </c>
      <c r="AP15" s="509"/>
      <c r="AQ15" s="425">
        <v>0</v>
      </c>
      <c r="AR15" s="509"/>
      <c r="AS15" s="572"/>
      <c r="AT15" s="516"/>
      <c r="AU15" s="516"/>
      <c r="AV15" s="516"/>
      <c r="AW15" s="435"/>
      <c r="AX15" s="435"/>
      <c r="AY15" s="435"/>
      <c r="AZ15" s="435"/>
      <c r="BA15" s="435"/>
      <c r="BB15" s="435"/>
      <c r="BC15" s="436"/>
      <c r="BD15" s="422">
        <f t="shared" si="5"/>
        <v>0</v>
      </c>
    </row>
    <row r="16" spans="1:56" ht="35.1" customHeight="1" thickBot="1" x14ac:dyDescent="0.3">
      <c r="A16" s="445" t="s">
        <v>193</v>
      </c>
      <c r="B16" s="541">
        <f>SUM(D16:BC16)</f>
        <v>40</v>
      </c>
      <c r="C16" s="417">
        <f t="shared" si="4"/>
        <v>0</v>
      </c>
      <c r="D16" s="418">
        <v>0</v>
      </c>
      <c r="E16" s="425">
        <v>0</v>
      </c>
      <c r="F16" s="425">
        <v>0</v>
      </c>
      <c r="G16" s="425">
        <v>0</v>
      </c>
      <c r="H16" s="425">
        <v>0</v>
      </c>
      <c r="I16" s="425">
        <v>0</v>
      </c>
      <c r="J16" s="425">
        <v>0</v>
      </c>
      <c r="K16" s="425">
        <v>0</v>
      </c>
      <c r="L16" s="425">
        <v>0</v>
      </c>
      <c r="M16" s="425">
        <v>0</v>
      </c>
      <c r="N16" s="425">
        <v>0</v>
      </c>
      <c r="O16" s="509"/>
      <c r="P16" s="425">
        <v>0</v>
      </c>
      <c r="Q16" s="425">
        <v>0</v>
      </c>
      <c r="R16" s="425">
        <v>0</v>
      </c>
      <c r="S16" s="425">
        <v>0</v>
      </c>
      <c r="T16" s="585"/>
      <c r="U16" s="420"/>
      <c r="V16" s="421"/>
      <c r="W16" s="427">
        <v>2</v>
      </c>
      <c r="X16" s="427">
        <v>2</v>
      </c>
      <c r="Y16" s="418">
        <v>2</v>
      </c>
      <c r="Z16" s="425">
        <v>2</v>
      </c>
      <c r="AA16" s="425">
        <v>2</v>
      </c>
      <c r="AB16" s="425">
        <v>2</v>
      </c>
      <c r="AC16" s="425">
        <v>2</v>
      </c>
      <c r="AD16" s="425">
        <v>2</v>
      </c>
      <c r="AE16" s="425">
        <v>2</v>
      </c>
      <c r="AF16" s="425">
        <v>2</v>
      </c>
      <c r="AG16" s="418">
        <v>2</v>
      </c>
      <c r="AH16" s="425">
        <v>2</v>
      </c>
      <c r="AI16" s="425">
        <v>2</v>
      </c>
      <c r="AJ16" s="425">
        <v>2</v>
      </c>
      <c r="AK16" s="425">
        <v>2</v>
      </c>
      <c r="AL16" s="425">
        <v>2</v>
      </c>
      <c r="AM16" s="425">
        <v>2</v>
      </c>
      <c r="AN16" s="425">
        <v>2</v>
      </c>
      <c r="AO16" s="425">
        <v>2</v>
      </c>
      <c r="AP16" s="509"/>
      <c r="AQ16" s="425">
        <v>2</v>
      </c>
      <c r="AR16" s="509"/>
      <c r="AS16" s="572"/>
      <c r="AT16" s="516"/>
      <c r="AU16" s="516"/>
      <c r="AV16" s="516"/>
      <c r="AW16" s="435"/>
      <c r="AX16" s="435"/>
      <c r="AY16" s="435"/>
      <c r="AZ16" s="435"/>
      <c r="BA16" s="435"/>
      <c r="BB16" s="435"/>
      <c r="BC16" s="436"/>
      <c r="BD16" s="422">
        <f t="shared" si="5"/>
        <v>40</v>
      </c>
    </row>
    <row r="17" spans="1:57" ht="29.25" customHeight="1" thickBot="1" x14ac:dyDescent="0.3">
      <c r="A17" s="517" t="s">
        <v>319</v>
      </c>
      <c r="B17" s="541">
        <f>SUM(D17:BC17)</f>
        <v>60</v>
      </c>
      <c r="C17" s="417">
        <f t="shared" si="4"/>
        <v>60</v>
      </c>
      <c r="D17" s="418">
        <v>4</v>
      </c>
      <c r="E17" s="425">
        <v>4</v>
      </c>
      <c r="F17" s="425">
        <v>4</v>
      </c>
      <c r="G17" s="418">
        <v>4</v>
      </c>
      <c r="H17" s="418">
        <v>4</v>
      </c>
      <c r="I17" s="418">
        <v>4</v>
      </c>
      <c r="J17" s="418">
        <v>4</v>
      </c>
      <c r="K17" s="418">
        <v>4</v>
      </c>
      <c r="L17" s="418">
        <v>4</v>
      </c>
      <c r="M17" s="418">
        <v>4</v>
      </c>
      <c r="N17" s="418">
        <v>4</v>
      </c>
      <c r="O17" s="509"/>
      <c r="P17" s="418">
        <v>4</v>
      </c>
      <c r="Q17" s="418">
        <v>4</v>
      </c>
      <c r="R17" s="418">
        <v>4</v>
      </c>
      <c r="S17" s="418">
        <v>4</v>
      </c>
      <c r="T17" s="586"/>
      <c r="U17" s="534"/>
      <c r="V17" s="421"/>
      <c r="W17" s="427">
        <v>0</v>
      </c>
      <c r="X17" s="427">
        <v>0</v>
      </c>
      <c r="Y17" s="418">
        <v>0</v>
      </c>
      <c r="Z17" s="418">
        <v>0</v>
      </c>
      <c r="AA17" s="418">
        <v>0</v>
      </c>
      <c r="AB17" s="418">
        <v>0</v>
      </c>
      <c r="AC17" s="418">
        <v>0</v>
      </c>
      <c r="AD17" s="418">
        <v>0</v>
      </c>
      <c r="AE17" s="418">
        <v>0</v>
      </c>
      <c r="AF17" s="418">
        <v>0</v>
      </c>
      <c r="AG17" s="418">
        <v>0</v>
      </c>
      <c r="AH17" s="418">
        <v>0</v>
      </c>
      <c r="AI17" s="418">
        <v>0</v>
      </c>
      <c r="AJ17" s="418">
        <v>0</v>
      </c>
      <c r="AK17" s="418">
        <v>0</v>
      </c>
      <c r="AL17" s="418">
        <v>0</v>
      </c>
      <c r="AM17" s="418">
        <v>0</v>
      </c>
      <c r="AN17" s="418">
        <v>0</v>
      </c>
      <c r="AO17" s="418">
        <v>0</v>
      </c>
      <c r="AP17" s="509"/>
      <c r="AQ17" s="425">
        <v>0</v>
      </c>
      <c r="AR17" s="509"/>
      <c r="AS17" s="572"/>
      <c r="AT17" s="516"/>
      <c r="AU17" s="516"/>
      <c r="AV17" s="516"/>
      <c r="AW17" s="435"/>
      <c r="AX17" s="435"/>
      <c r="AY17" s="435"/>
      <c r="AZ17" s="435"/>
      <c r="BA17" s="435"/>
      <c r="BB17" s="435"/>
      <c r="BC17" s="436"/>
      <c r="BD17" s="422">
        <f t="shared" si="5"/>
        <v>0</v>
      </c>
    </row>
    <row r="18" spans="1:57" ht="28.5" customHeight="1" thickBot="1" x14ac:dyDescent="0.3">
      <c r="A18" s="517" t="s">
        <v>357</v>
      </c>
      <c r="B18" s="541">
        <f>SUM(D18:BC18)</f>
        <v>70</v>
      </c>
      <c r="C18" s="417">
        <f t="shared" si="4"/>
        <v>30</v>
      </c>
      <c r="D18" s="418">
        <v>2</v>
      </c>
      <c r="E18" s="425">
        <v>2</v>
      </c>
      <c r="F18" s="425">
        <v>2</v>
      </c>
      <c r="G18" s="425">
        <v>2</v>
      </c>
      <c r="H18" s="425">
        <v>2</v>
      </c>
      <c r="I18" s="425">
        <v>2</v>
      </c>
      <c r="J18" s="425">
        <v>2</v>
      </c>
      <c r="K18" s="425">
        <v>2</v>
      </c>
      <c r="L18" s="418">
        <v>2</v>
      </c>
      <c r="M18" s="425">
        <v>2</v>
      </c>
      <c r="N18" s="425">
        <v>2</v>
      </c>
      <c r="O18" s="509"/>
      <c r="P18" s="425">
        <v>2</v>
      </c>
      <c r="Q18" s="425">
        <v>2</v>
      </c>
      <c r="R18" s="425">
        <v>2</v>
      </c>
      <c r="S18" s="425">
        <v>2</v>
      </c>
      <c r="T18" s="585"/>
      <c r="U18" s="420"/>
      <c r="V18" s="421"/>
      <c r="W18" s="427">
        <v>2</v>
      </c>
      <c r="X18" s="427">
        <v>2</v>
      </c>
      <c r="Y18" s="418">
        <v>2</v>
      </c>
      <c r="Z18" s="425">
        <v>2</v>
      </c>
      <c r="AA18" s="425">
        <v>2</v>
      </c>
      <c r="AB18" s="425">
        <v>2</v>
      </c>
      <c r="AC18" s="425">
        <v>2</v>
      </c>
      <c r="AD18" s="425">
        <v>2</v>
      </c>
      <c r="AE18" s="425">
        <v>2</v>
      </c>
      <c r="AF18" s="425">
        <v>2</v>
      </c>
      <c r="AG18" s="418">
        <v>2</v>
      </c>
      <c r="AH18" s="425">
        <v>2</v>
      </c>
      <c r="AI18" s="425">
        <v>2</v>
      </c>
      <c r="AJ18" s="425">
        <v>2</v>
      </c>
      <c r="AK18" s="425">
        <v>2</v>
      </c>
      <c r="AL18" s="425">
        <v>2</v>
      </c>
      <c r="AM18" s="425">
        <v>2</v>
      </c>
      <c r="AN18" s="425">
        <v>2</v>
      </c>
      <c r="AO18" s="425">
        <v>2</v>
      </c>
      <c r="AP18" s="509"/>
      <c r="AQ18" s="425">
        <v>2</v>
      </c>
      <c r="AR18" s="509"/>
      <c r="AS18" s="572"/>
      <c r="AT18" s="516"/>
      <c r="AU18" s="516"/>
      <c r="AV18" s="516"/>
      <c r="AW18" s="435"/>
      <c r="AX18" s="435"/>
      <c r="AY18" s="435"/>
      <c r="AZ18" s="435"/>
      <c r="BA18" s="435"/>
      <c r="BB18" s="435"/>
      <c r="BC18" s="436"/>
      <c r="BD18" s="422">
        <f t="shared" si="5"/>
        <v>40</v>
      </c>
    </row>
    <row r="19" spans="1:57" ht="30.75" customHeight="1" thickBot="1" x14ac:dyDescent="0.3">
      <c r="A19" s="510" t="s">
        <v>309</v>
      </c>
      <c r="B19" s="541">
        <f t="shared" si="3"/>
        <v>126</v>
      </c>
      <c r="C19" s="417">
        <f t="shared" si="4"/>
        <v>60</v>
      </c>
      <c r="D19" s="418">
        <v>4</v>
      </c>
      <c r="E19" s="418">
        <v>4</v>
      </c>
      <c r="F19" s="418">
        <v>4</v>
      </c>
      <c r="G19" s="425">
        <v>4</v>
      </c>
      <c r="H19" s="425">
        <v>4</v>
      </c>
      <c r="I19" s="425">
        <v>4</v>
      </c>
      <c r="J19" s="425">
        <v>4</v>
      </c>
      <c r="K19" s="425">
        <v>4</v>
      </c>
      <c r="L19" s="425">
        <v>4</v>
      </c>
      <c r="M19" s="425">
        <v>4</v>
      </c>
      <c r="N19" s="425">
        <v>4</v>
      </c>
      <c r="O19" s="509"/>
      <c r="P19" s="425">
        <v>4</v>
      </c>
      <c r="Q19" s="425">
        <v>4</v>
      </c>
      <c r="R19" s="425">
        <v>4</v>
      </c>
      <c r="S19" s="425">
        <v>4</v>
      </c>
      <c r="T19" s="585"/>
      <c r="U19" s="420"/>
      <c r="V19" s="420"/>
      <c r="W19" s="427">
        <v>3</v>
      </c>
      <c r="X19" s="427">
        <v>3</v>
      </c>
      <c r="Y19" s="418">
        <v>3</v>
      </c>
      <c r="Z19" s="425">
        <v>3</v>
      </c>
      <c r="AA19" s="427">
        <v>3</v>
      </c>
      <c r="AB19" s="427">
        <v>3</v>
      </c>
      <c r="AC19" s="427">
        <v>3</v>
      </c>
      <c r="AD19" s="427">
        <v>3</v>
      </c>
      <c r="AE19" s="427">
        <v>3</v>
      </c>
      <c r="AF19" s="427">
        <v>3</v>
      </c>
      <c r="AG19" s="427">
        <v>3</v>
      </c>
      <c r="AH19" s="427">
        <v>3</v>
      </c>
      <c r="AI19" s="427">
        <v>3</v>
      </c>
      <c r="AJ19" s="427">
        <v>3</v>
      </c>
      <c r="AK19" s="425">
        <v>3</v>
      </c>
      <c r="AL19" s="425">
        <v>3</v>
      </c>
      <c r="AM19" s="425">
        <v>3</v>
      </c>
      <c r="AN19" s="425">
        <v>3</v>
      </c>
      <c r="AO19" s="433">
        <v>6</v>
      </c>
      <c r="AP19" s="584"/>
      <c r="AQ19" s="433">
        <v>6</v>
      </c>
      <c r="AR19" s="509"/>
      <c r="AS19" s="572"/>
      <c r="AT19" s="516"/>
      <c r="AU19" s="516"/>
      <c r="AV19" s="516"/>
      <c r="AW19" s="435"/>
      <c r="AX19" s="435"/>
      <c r="AY19" s="435"/>
      <c r="AZ19" s="435"/>
      <c r="BA19" s="435"/>
      <c r="BB19" s="435"/>
      <c r="BC19" s="436"/>
      <c r="BD19" s="422">
        <f t="shared" si="5"/>
        <v>66</v>
      </c>
    </row>
    <row r="20" spans="1:57" ht="28.5" customHeight="1" thickBot="1" x14ac:dyDescent="0.3">
      <c r="A20" s="437" t="s">
        <v>310</v>
      </c>
      <c r="B20" s="543">
        <f t="shared" si="3"/>
        <v>109</v>
      </c>
      <c r="C20" s="417">
        <f t="shared" si="4"/>
        <v>45</v>
      </c>
      <c r="D20" s="418">
        <v>3</v>
      </c>
      <c r="E20" s="425">
        <v>3</v>
      </c>
      <c r="F20" s="425">
        <v>3</v>
      </c>
      <c r="G20" s="425">
        <v>3</v>
      </c>
      <c r="H20" s="425">
        <v>3</v>
      </c>
      <c r="I20" s="418">
        <v>3</v>
      </c>
      <c r="J20" s="425">
        <v>3</v>
      </c>
      <c r="K20" s="425">
        <v>3</v>
      </c>
      <c r="L20" s="425">
        <v>3</v>
      </c>
      <c r="M20" s="425">
        <v>3</v>
      </c>
      <c r="N20" s="418">
        <v>3</v>
      </c>
      <c r="O20" s="509"/>
      <c r="P20" s="425">
        <v>3</v>
      </c>
      <c r="Q20" s="425">
        <v>3</v>
      </c>
      <c r="R20" s="425">
        <v>3</v>
      </c>
      <c r="S20" s="425">
        <v>3</v>
      </c>
      <c r="T20" s="585"/>
      <c r="U20" s="420"/>
      <c r="V20" s="420"/>
      <c r="W20" s="427">
        <v>3</v>
      </c>
      <c r="X20" s="427">
        <v>3</v>
      </c>
      <c r="Y20" s="418">
        <v>3</v>
      </c>
      <c r="Z20" s="425">
        <v>3</v>
      </c>
      <c r="AA20" s="427">
        <v>3</v>
      </c>
      <c r="AB20" s="427">
        <v>3</v>
      </c>
      <c r="AC20" s="427">
        <v>3</v>
      </c>
      <c r="AD20" s="427">
        <v>3</v>
      </c>
      <c r="AE20" s="427">
        <v>3</v>
      </c>
      <c r="AF20" s="427">
        <v>3</v>
      </c>
      <c r="AG20" s="427">
        <v>3</v>
      </c>
      <c r="AH20" s="427">
        <v>3</v>
      </c>
      <c r="AI20" s="427">
        <v>3</v>
      </c>
      <c r="AJ20" s="427">
        <v>3</v>
      </c>
      <c r="AK20" s="425">
        <v>3</v>
      </c>
      <c r="AL20" s="425">
        <v>3</v>
      </c>
      <c r="AM20" s="425">
        <v>3</v>
      </c>
      <c r="AN20" s="425">
        <v>3</v>
      </c>
      <c r="AO20" s="433">
        <v>5</v>
      </c>
      <c r="AP20" s="509"/>
      <c r="AQ20" s="426">
        <v>5</v>
      </c>
      <c r="AR20" s="509"/>
      <c r="AS20" s="568"/>
      <c r="AT20" s="509"/>
      <c r="AU20" s="509"/>
      <c r="AV20" s="509"/>
      <c r="AW20" s="420"/>
      <c r="AX20" s="420"/>
      <c r="AY20" s="420"/>
      <c r="AZ20" s="420"/>
      <c r="BA20" s="420"/>
      <c r="BB20" s="420"/>
      <c r="BC20" s="421"/>
      <c r="BD20" s="422">
        <f t="shared" si="5"/>
        <v>64</v>
      </c>
    </row>
    <row r="21" spans="1:57" ht="28.5" customHeight="1" thickBot="1" x14ac:dyDescent="0.3">
      <c r="A21" s="445" t="s">
        <v>311</v>
      </c>
      <c r="B21" s="544">
        <f t="shared" si="3"/>
        <v>64</v>
      </c>
      <c r="C21" s="417">
        <f t="shared" si="4"/>
        <v>24</v>
      </c>
      <c r="D21" s="418">
        <v>2</v>
      </c>
      <c r="E21" s="425">
        <v>2</v>
      </c>
      <c r="F21" s="425">
        <v>2</v>
      </c>
      <c r="G21" s="418">
        <v>2</v>
      </c>
      <c r="H21" s="418">
        <v>2</v>
      </c>
      <c r="I21" s="425">
        <v>2</v>
      </c>
      <c r="J21" s="425">
        <v>2</v>
      </c>
      <c r="K21" s="425">
        <v>2</v>
      </c>
      <c r="L21" s="418">
        <v>2</v>
      </c>
      <c r="M21" s="425">
        <v>2</v>
      </c>
      <c r="N21" s="425">
        <v>2</v>
      </c>
      <c r="O21" s="509"/>
      <c r="P21" s="418">
        <v>2</v>
      </c>
      <c r="Q21" s="425">
        <v>0</v>
      </c>
      <c r="R21" s="425">
        <v>0</v>
      </c>
      <c r="S21" s="425">
        <v>0</v>
      </c>
      <c r="T21" s="585"/>
      <c r="U21" s="420"/>
      <c r="V21" s="421"/>
      <c r="W21" s="427">
        <v>2</v>
      </c>
      <c r="X21" s="427">
        <v>2</v>
      </c>
      <c r="Y21" s="418">
        <v>2</v>
      </c>
      <c r="Z21" s="425">
        <v>2</v>
      </c>
      <c r="AA21" s="425">
        <v>2</v>
      </c>
      <c r="AB21" s="425">
        <v>2</v>
      </c>
      <c r="AC21" s="425">
        <v>2</v>
      </c>
      <c r="AD21" s="425">
        <v>2</v>
      </c>
      <c r="AE21" s="425">
        <v>2</v>
      </c>
      <c r="AF21" s="425">
        <v>2</v>
      </c>
      <c r="AG21" s="418">
        <v>2</v>
      </c>
      <c r="AH21" s="425">
        <v>2</v>
      </c>
      <c r="AI21" s="425">
        <v>2</v>
      </c>
      <c r="AJ21" s="425">
        <v>2</v>
      </c>
      <c r="AK21" s="425">
        <v>2</v>
      </c>
      <c r="AL21" s="425">
        <v>2</v>
      </c>
      <c r="AM21" s="425">
        <v>2</v>
      </c>
      <c r="AN21" s="425">
        <v>2</v>
      </c>
      <c r="AO21" s="425">
        <v>2</v>
      </c>
      <c r="AP21" s="509"/>
      <c r="AQ21" s="433">
        <v>2</v>
      </c>
      <c r="AR21" s="509"/>
      <c r="AS21" s="568"/>
      <c r="AT21" s="516"/>
      <c r="AU21" s="516"/>
      <c r="AV21" s="516"/>
      <c r="AW21" s="435"/>
      <c r="AX21" s="435"/>
      <c r="AY21" s="435"/>
      <c r="AZ21" s="435"/>
      <c r="BA21" s="435"/>
      <c r="BB21" s="435"/>
      <c r="BC21" s="436"/>
      <c r="BD21" s="422">
        <f t="shared" si="5"/>
        <v>40</v>
      </c>
    </row>
    <row r="22" spans="1:57" ht="28.5" customHeight="1" thickTop="1" thickBot="1" x14ac:dyDescent="0.3">
      <c r="A22" s="593" t="s">
        <v>323</v>
      </c>
      <c r="B22" s="545">
        <f t="shared" si="3"/>
        <v>54</v>
      </c>
      <c r="C22" s="417">
        <f t="shared" si="4"/>
        <v>30</v>
      </c>
      <c r="D22" s="418">
        <v>2</v>
      </c>
      <c r="E22" s="425">
        <v>2</v>
      </c>
      <c r="F22" s="425">
        <v>2</v>
      </c>
      <c r="G22" s="418">
        <v>2</v>
      </c>
      <c r="H22" s="418">
        <v>2</v>
      </c>
      <c r="I22" s="425">
        <v>2</v>
      </c>
      <c r="J22" s="425">
        <v>2</v>
      </c>
      <c r="K22" s="425">
        <v>2</v>
      </c>
      <c r="L22" s="418">
        <v>2</v>
      </c>
      <c r="M22" s="425">
        <v>2</v>
      </c>
      <c r="N22" s="425">
        <v>2</v>
      </c>
      <c r="O22" s="509"/>
      <c r="P22" s="418">
        <v>2</v>
      </c>
      <c r="Q22" s="425">
        <v>2</v>
      </c>
      <c r="R22" s="425">
        <v>2</v>
      </c>
      <c r="S22" s="425">
        <v>2</v>
      </c>
      <c r="T22" s="585"/>
      <c r="U22" s="420"/>
      <c r="V22" s="435"/>
      <c r="W22" s="440">
        <v>0</v>
      </c>
      <c r="X22" s="440">
        <v>0</v>
      </c>
      <c r="Y22" s="431">
        <v>0</v>
      </c>
      <c r="Z22" s="431">
        <v>0</v>
      </c>
      <c r="AA22" s="440">
        <v>0</v>
      </c>
      <c r="AB22" s="440">
        <v>0</v>
      </c>
      <c r="AC22" s="440">
        <v>0</v>
      </c>
      <c r="AD22" s="440">
        <v>0</v>
      </c>
      <c r="AE22" s="440">
        <v>0</v>
      </c>
      <c r="AF22" s="440">
        <v>2</v>
      </c>
      <c r="AG22" s="440">
        <v>2</v>
      </c>
      <c r="AH22" s="440">
        <v>2</v>
      </c>
      <c r="AI22" s="440">
        <v>2</v>
      </c>
      <c r="AJ22" s="440">
        <v>2</v>
      </c>
      <c r="AK22" s="431">
        <v>2</v>
      </c>
      <c r="AL22" s="431">
        <v>2</v>
      </c>
      <c r="AM22" s="431">
        <v>2</v>
      </c>
      <c r="AN22" s="431">
        <v>2</v>
      </c>
      <c r="AO22" s="431">
        <v>3</v>
      </c>
      <c r="AP22" s="516"/>
      <c r="AQ22" s="431">
        <v>3</v>
      </c>
      <c r="AR22" s="516"/>
      <c r="AS22" s="568"/>
      <c r="AT22" s="516"/>
      <c r="AU22" s="516"/>
      <c r="AV22" s="516"/>
      <c r="AW22" s="435"/>
      <c r="AX22" s="435"/>
      <c r="AY22" s="435"/>
      <c r="AZ22" s="435"/>
      <c r="BA22" s="435"/>
      <c r="BB22" s="435"/>
      <c r="BC22" s="436"/>
      <c r="BD22" s="422">
        <f t="shared" si="5"/>
        <v>24</v>
      </c>
      <c r="BE22" s="451"/>
    </row>
    <row r="23" spans="1:57" ht="29.25" customHeight="1" thickTop="1" thickBot="1" x14ac:dyDescent="0.3">
      <c r="A23" s="593" t="s">
        <v>162</v>
      </c>
      <c r="B23" s="545">
        <f t="shared" si="3"/>
        <v>105</v>
      </c>
      <c r="C23" s="417">
        <f t="shared" si="4"/>
        <v>45</v>
      </c>
      <c r="D23" s="418">
        <v>3</v>
      </c>
      <c r="E23" s="425">
        <v>3</v>
      </c>
      <c r="F23" s="425">
        <v>3</v>
      </c>
      <c r="G23" s="418">
        <v>3</v>
      </c>
      <c r="H23" s="418">
        <v>3</v>
      </c>
      <c r="I23" s="425">
        <v>3</v>
      </c>
      <c r="J23" s="425">
        <v>3</v>
      </c>
      <c r="K23" s="425">
        <v>3</v>
      </c>
      <c r="L23" s="418">
        <v>3</v>
      </c>
      <c r="M23" s="425">
        <v>3</v>
      </c>
      <c r="N23" s="425">
        <v>3</v>
      </c>
      <c r="O23" s="509"/>
      <c r="P23" s="418">
        <v>3</v>
      </c>
      <c r="Q23" s="425">
        <v>3</v>
      </c>
      <c r="R23" s="425">
        <v>3</v>
      </c>
      <c r="S23" s="425">
        <v>3</v>
      </c>
      <c r="T23" s="585"/>
      <c r="U23" s="420"/>
      <c r="V23" s="421"/>
      <c r="W23" s="440">
        <v>3</v>
      </c>
      <c r="X23" s="440">
        <v>3</v>
      </c>
      <c r="Y23" s="418">
        <v>3</v>
      </c>
      <c r="Z23" s="425">
        <v>3</v>
      </c>
      <c r="AA23" s="427">
        <v>3</v>
      </c>
      <c r="AB23" s="427">
        <v>3</v>
      </c>
      <c r="AC23" s="427">
        <v>3</v>
      </c>
      <c r="AD23" s="427">
        <v>3</v>
      </c>
      <c r="AE23" s="427">
        <v>3</v>
      </c>
      <c r="AF23" s="427">
        <v>3</v>
      </c>
      <c r="AG23" s="427">
        <v>3</v>
      </c>
      <c r="AH23" s="427">
        <v>3</v>
      </c>
      <c r="AI23" s="427">
        <v>3</v>
      </c>
      <c r="AJ23" s="427">
        <v>3</v>
      </c>
      <c r="AK23" s="425">
        <v>3</v>
      </c>
      <c r="AL23" s="425">
        <v>3</v>
      </c>
      <c r="AM23" s="425">
        <v>3</v>
      </c>
      <c r="AN23" s="425">
        <v>3</v>
      </c>
      <c r="AO23" s="425">
        <v>3</v>
      </c>
      <c r="AP23" s="509"/>
      <c r="AQ23" s="425">
        <v>3</v>
      </c>
      <c r="AR23" s="516"/>
      <c r="AS23" s="568"/>
      <c r="AT23" s="516"/>
      <c r="AU23" s="516"/>
      <c r="AV23" s="516"/>
      <c r="AW23" s="435"/>
      <c r="AX23" s="435"/>
      <c r="AY23" s="435"/>
      <c r="AZ23" s="435"/>
      <c r="BA23" s="435"/>
      <c r="BB23" s="435"/>
      <c r="BC23" s="436"/>
      <c r="BD23" s="422">
        <f t="shared" si="5"/>
        <v>60</v>
      </c>
      <c r="BE23" s="451"/>
    </row>
    <row r="24" spans="1:57" ht="35.1" customHeight="1" thickTop="1" thickBot="1" x14ac:dyDescent="0.3">
      <c r="A24" s="594" t="s">
        <v>361</v>
      </c>
      <c r="B24" s="545">
        <f t="shared" si="3"/>
        <v>15</v>
      </c>
      <c r="C24" s="417">
        <f t="shared" si="4"/>
        <v>15</v>
      </c>
      <c r="D24" s="418">
        <v>1</v>
      </c>
      <c r="E24" s="425">
        <v>1</v>
      </c>
      <c r="F24" s="418">
        <v>1</v>
      </c>
      <c r="G24" s="418">
        <v>1</v>
      </c>
      <c r="H24" s="418">
        <v>1</v>
      </c>
      <c r="I24" s="418">
        <v>1</v>
      </c>
      <c r="J24" s="418">
        <v>1</v>
      </c>
      <c r="K24" s="418">
        <v>1</v>
      </c>
      <c r="L24" s="418">
        <v>1</v>
      </c>
      <c r="M24" s="418">
        <v>1</v>
      </c>
      <c r="N24" s="418">
        <v>1</v>
      </c>
      <c r="O24" s="583"/>
      <c r="P24" s="418">
        <v>1</v>
      </c>
      <c r="Q24" s="418">
        <v>1</v>
      </c>
      <c r="R24" s="418">
        <v>1</v>
      </c>
      <c r="S24" s="418">
        <v>1</v>
      </c>
      <c r="T24" s="586"/>
      <c r="U24" s="534"/>
      <c r="V24" s="421"/>
      <c r="W24" s="440">
        <v>0</v>
      </c>
      <c r="X24" s="440">
        <v>0</v>
      </c>
      <c r="Y24" s="418">
        <v>0</v>
      </c>
      <c r="Z24" s="418">
        <v>0</v>
      </c>
      <c r="AA24" s="418">
        <v>0</v>
      </c>
      <c r="AB24" s="418">
        <v>0</v>
      </c>
      <c r="AC24" s="418">
        <v>0</v>
      </c>
      <c r="AD24" s="418">
        <v>0</v>
      </c>
      <c r="AE24" s="418">
        <v>0</v>
      </c>
      <c r="AF24" s="418">
        <v>0</v>
      </c>
      <c r="AG24" s="418">
        <v>0</v>
      </c>
      <c r="AH24" s="418">
        <v>0</v>
      </c>
      <c r="AI24" s="418">
        <v>0</v>
      </c>
      <c r="AJ24" s="418">
        <v>0</v>
      </c>
      <c r="AK24" s="418">
        <v>0</v>
      </c>
      <c r="AL24" s="418">
        <v>0</v>
      </c>
      <c r="AM24" s="418">
        <v>0</v>
      </c>
      <c r="AN24" s="418">
        <v>0</v>
      </c>
      <c r="AO24" s="418">
        <v>0</v>
      </c>
      <c r="AP24" s="509"/>
      <c r="AQ24" s="425">
        <v>0</v>
      </c>
      <c r="AR24" s="516"/>
      <c r="AS24" s="568"/>
      <c r="AT24" s="516"/>
      <c r="AU24" s="516"/>
      <c r="AV24" s="516"/>
      <c r="AW24" s="435"/>
      <c r="AX24" s="435"/>
      <c r="AY24" s="435"/>
      <c r="AZ24" s="435"/>
      <c r="BA24" s="435"/>
      <c r="BB24" s="435"/>
      <c r="BC24" s="436"/>
      <c r="BD24" s="422">
        <f t="shared" si="5"/>
        <v>0</v>
      </c>
      <c r="BE24" s="451"/>
    </row>
    <row r="25" spans="1:57" ht="36" customHeight="1" thickTop="1" thickBot="1" x14ac:dyDescent="0.3">
      <c r="A25" s="593" t="s">
        <v>360</v>
      </c>
      <c r="B25" s="545">
        <f t="shared" si="3"/>
        <v>15</v>
      </c>
      <c r="C25" s="417">
        <f t="shared" si="4"/>
        <v>15</v>
      </c>
      <c r="D25" s="418">
        <v>1</v>
      </c>
      <c r="E25" s="425">
        <v>1</v>
      </c>
      <c r="F25" s="418">
        <v>1</v>
      </c>
      <c r="G25" s="418">
        <v>1</v>
      </c>
      <c r="H25" s="418">
        <v>1</v>
      </c>
      <c r="I25" s="418">
        <v>1</v>
      </c>
      <c r="J25" s="418">
        <v>1</v>
      </c>
      <c r="K25" s="418">
        <v>1</v>
      </c>
      <c r="L25" s="418">
        <v>1</v>
      </c>
      <c r="M25" s="418">
        <v>1</v>
      </c>
      <c r="N25" s="418">
        <v>1</v>
      </c>
      <c r="O25" s="583"/>
      <c r="P25" s="418">
        <v>1</v>
      </c>
      <c r="Q25" s="418">
        <v>1</v>
      </c>
      <c r="R25" s="418">
        <v>1</v>
      </c>
      <c r="S25" s="418">
        <v>1</v>
      </c>
      <c r="T25" s="586"/>
      <c r="U25" s="534"/>
      <c r="V25" s="421"/>
      <c r="W25" s="440">
        <v>0</v>
      </c>
      <c r="X25" s="440">
        <v>0</v>
      </c>
      <c r="Y25" s="418">
        <v>0</v>
      </c>
      <c r="Z25" s="418">
        <v>0</v>
      </c>
      <c r="AA25" s="418">
        <v>0</v>
      </c>
      <c r="AB25" s="418">
        <v>0</v>
      </c>
      <c r="AC25" s="418">
        <v>0</v>
      </c>
      <c r="AD25" s="418">
        <v>0</v>
      </c>
      <c r="AE25" s="418">
        <v>0</v>
      </c>
      <c r="AF25" s="418">
        <v>0</v>
      </c>
      <c r="AG25" s="418">
        <v>0</v>
      </c>
      <c r="AH25" s="418">
        <v>0</v>
      </c>
      <c r="AI25" s="418">
        <v>0</v>
      </c>
      <c r="AJ25" s="418">
        <v>0</v>
      </c>
      <c r="AK25" s="418">
        <v>0</v>
      </c>
      <c r="AL25" s="418">
        <v>0</v>
      </c>
      <c r="AM25" s="418">
        <v>0</v>
      </c>
      <c r="AN25" s="418">
        <v>0</v>
      </c>
      <c r="AO25" s="418">
        <v>0</v>
      </c>
      <c r="AP25" s="509"/>
      <c r="AQ25" s="425">
        <v>0</v>
      </c>
      <c r="AR25" s="516"/>
      <c r="AS25" s="572"/>
      <c r="AT25" s="516"/>
      <c r="AU25" s="516"/>
      <c r="AV25" s="516"/>
      <c r="AW25" s="435"/>
      <c r="AX25" s="435"/>
      <c r="AY25" s="435"/>
      <c r="AZ25" s="435"/>
      <c r="BA25" s="435"/>
      <c r="BB25" s="435"/>
      <c r="BC25" s="436"/>
      <c r="BD25" s="422">
        <f t="shared" si="5"/>
        <v>0</v>
      </c>
      <c r="BE25" s="451"/>
    </row>
    <row r="26" spans="1:57" ht="30.75" customHeight="1" thickTop="1" thickBot="1" x14ac:dyDescent="0.3">
      <c r="A26" s="593" t="s">
        <v>358</v>
      </c>
      <c r="B26" s="545">
        <f t="shared" si="3"/>
        <v>60</v>
      </c>
      <c r="C26" s="450">
        <f t="shared" ref="C26" si="6">SUM(D26:V26)</f>
        <v>0</v>
      </c>
      <c r="D26" s="615">
        <v>0</v>
      </c>
      <c r="E26" s="431">
        <v>0</v>
      </c>
      <c r="F26" s="431">
        <v>0</v>
      </c>
      <c r="G26" s="431">
        <v>0</v>
      </c>
      <c r="H26" s="431">
        <v>0</v>
      </c>
      <c r="I26" s="431">
        <v>0</v>
      </c>
      <c r="J26" s="431">
        <v>0</v>
      </c>
      <c r="K26" s="425">
        <v>0</v>
      </c>
      <c r="L26" s="431">
        <v>0</v>
      </c>
      <c r="M26" s="431">
        <v>0</v>
      </c>
      <c r="N26" s="431">
        <v>0</v>
      </c>
      <c r="O26" s="516"/>
      <c r="P26" s="431">
        <v>0</v>
      </c>
      <c r="Q26" s="425">
        <v>0</v>
      </c>
      <c r="R26" s="431">
        <v>0</v>
      </c>
      <c r="S26" s="431">
        <v>0</v>
      </c>
      <c r="T26" s="587"/>
      <c r="U26" s="435"/>
      <c r="V26" s="435"/>
      <c r="W26" s="440">
        <v>3</v>
      </c>
      <c r="X26" s="440">
        <v>3</v>
      </c>
      <c r="Y26" s="439">
        <v>3</v>
      </c>
      <c r="Z26" s="431">
        <v>3</v>
      </c>
      <c r="AA26" s="440">
        <v>3</v>
      </c>
      <c r="AB26" s="440">
        <v>3</v>
      </c>
      <c r="AC26" s="440">
        <v>3</v>
      </c>
      <c r="AD26" s="440">
        <v>3</v>
      </c>
      <c r="AE26" s="440">
        <v>3</v>
      </c>
      <c r="AF26" s="440">
        <v>3</v>
      </c>
      <c r="AG26" s="440">
        <v>3</v>
      </c>
      <c r="AH26" s="440">
        <v>3</v>
      </c>
      <c r="AI26" s="440">
        <v>3</v>
      </c>
      <c r="AJ26" s="440">
        <v>3</v>
      </c>
      <c r="AK26" s="431">
        <v>3</v>
      </c>
      <c r="AL26" s="431">
        <v>3</v>
      </c>
      <c r="AM26" s="431">
        <v>3</v>
      </c>
      <c r="AN26" s="431">
        <v>3</v>
      </c>
      <c r="AO26" s="431">
        <v>3</v>
      </c>
      <c r="AP26" s="516"/>
      <c r="AQ26" s="431">
        <v>3</v>
      </c>
      <c r="AR26" s="516"/>
      <c r="AS26" s="572"/>
      <c r="AT26" s="516"/>
      <c r="AU26" s="516"/>
      <c r="AV26" s="516"/>
      <c r="AW26" s="435"/>
      <c r="AX26" s="435"/>
      <c r="AY26" s="435"/>
      <c r="AZ26" s="435"/>
      <c r="BA26" s="435"/>
      <c r="BB26" s="435"/>
      <c r="BC26" s="436"/>
      <c r="BD26" s="422">
        <f t="shared" si="5"/>
        <v>60</v>
      </c>
      <c r="BE26" s="451"/>
    </row>
    <row r="27" spans="1:57" ht="35.1" customHeight="1" thickTop="1" x14ac:dyDescent="0.4">
      <c r="A27" s="520"/>
      <c r="B27" s="521"/>
      <c r="C27" s="522"/>
      <c r="D27" s="457"/>
      <c r="E27" s="789"/>
      <c r="F27" s="789"/>
      <c r="G27" s="789"/>
      <c r="H27" s="789"/>
      <c r="I27" s="789"/>
      <c r="J27" s="789"/>
      <c r="K27" s="457"/>
      <c r="L27" s="789"/>
      <c r="M27" s="789"/>
      <c r="N27" s="789"/>
      <c r="O27" s="789"/>
      <c r="P27" s="789"/>
      <c r="Q27" s="616"/>
      <c r="R27" s="578"/>
      <c r="S27" s="578"/>
      <c r="T27" s="578"/>
      <c r="U27" s="578"/>
      <c r="V27" s="579"/>
      <c r="W27" s="579"/>
      <c r="X27" s="578"/>
      <c r="Y27" s="578"/>
      <c r="Z27" s="580"/>
      <c r="AA27" s="580"/>
      <c r="AB27" s="457"/>
      <c r="AC27" s="457"/>
      <c r="AD27" s="457"/>
      <c r="AE27" s="457"/>
      <c r="AF27" s="457"/>
      <c r="AG27" s="457"/>
      <c r="AH27" s="457"/>
      <c r="AI27" s="457"/>
      <c r="AJ27" s="457"/>
      <c r="AK27" s="458"/>
      <c r="AL27" s="457"/>
      <c r="AM27" s="458"/>
      <c r="AN27" s="458"/>
      <c r="AO27" s="458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60"/>
      <c r="BE27" s="451"/>
    </row>
    <row r="28" spans="1:57" ht="35.1" customHeight="1" x14ac:dyDescent="0.4">
      <c r="A28" s="453"/>
      <c r="B28" s="454"/>
      <c r="C28" s="455"/>
      <c r="D28" s="595"/>
      <c r="E28" s="788" t="s">
        <v>282</v>
      </c>
      <c r="F28" s="789"/>
      <c r="G28" s="789"/>
      <c r="H28" s="789"/>
      <c r="I28" s="789"/>
      <c r="J28" s="789"/>
      <c r="K28" s="596"/>
      <c r="L28" s="788" t="s">
        <v>283</v>
      </c>
      <c r="M28" s="789"/>
      <c r="N28" s="789"/>
      <c r="O28" s="789"/>
      <c r="P28" s="789"/>
      <c r="Q28" s="577" t="s">
        <v>350</v>
      </c>
      <c r="R28" s="578" t="s">
        <v>351</v>
      </c>
      <c r="S28" s="578"/>
      <c r="T28" s="578"/>
      <c r="U28" s="578"/>
      <c r="V28" s="579"/>
      <c r="W28" s="579"/>
      <c r="X28" s="578"/>
      <c r="Y28" s="578"/>
      <c r="Z28" s="580"/>
      <c r="AA28" s="580"/>
      <c r="AB28" s="457"/>
      <c r="AC28" s="457"/>
      <c r="AD28" s="457"/>
      <c r="AE28" s="457"/>
      <c r="AF28" s="457"/>
      <c r="AG28" s="457"/>
      <c r="AH28" s="457"/>
      <c r="AI28" s="457"/>
      <c r="AJ28" s="457"/>
      <c r="AK28" s="458"/>
      <c r="AL28" s="617"/>
      <c r="AM28" s="578" t="s">
        <v>327</v>
      </c>
      <c r="AN28" s="578"/>
      <c r="AO28" s="578"/>
      <c r="AP28" s="459"/>
      <c r="AQ28" s="458"/>
      <c r="AR28" s="459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53"/>
      <c r="BE28" s="451"/>
    </row>
    <row r="29" spans="1:57" ht="35.1" customHeight="1" x14ac:dyDescent="0.25">
      <c r="A29" s="453"/>
      <c r="B29" s="454"/>
      <c r="C29" s="455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7"/>
      <c r="X29" s="457"/>
      <c r="Y29" s="458"/>
      <c r="Z29" s="458"/>
      <c r="AA29" s="457"/>
      <c r="AB29" s="457"/>
      <c r="AC29" s="457"/>
      <c r="AD29" s="457"/>
      <c r="AE29" s="457"/>
      <c r="AF29" s="457"/>
      <c r="AG29" s="457"/>
      <c r="AH29" s="457"/>
      <c r="AI29" s="457"/>
      <c r="AJ29" s="457"/>
      <c r="AK29" s="458"/>
      <c r="AL29" s="458"/>
      <c r="AM29" s="458"/>
      <c r="AN29" s="458"/>
      <c r="AO29" s="458"/>
      <c r="AP29" s="458"/>
      <c r="AQ29" s="458"/>
      <c r="AR29" s="459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53"/>
      <c r="BE29" s="451"/>
    </row>
    <row r="30" spans="1:57" ht="35.1" customHeight="1" x14ac:dyDescent="0.25">
      <c r="A30" s="453"/>
      <c r="B30" s="454"/>
      <c r="C30" s="455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7"/>
      <c r="X30" s="457"/>
      <c r="Y30" s="458"/>
      <c r="Z30" s="458"/>
      <c r="AA30" s="457"/>
      <c r="AB30" s="457"/>
      <c r="AC30" s="457"/>
      <c r="AD30" s="457"/>
      <c r="AE30" s="457"/>
      <c r="AF30" s="457"/>
      <c r="AG30" s="457"/>
      <c r="AH30" s="457"/>
      <c r="AI30" s="457"/>
      <c r="AJ30" s="457"/>
      <c r="AK30" s="458"/>
      <c r="AL30" s="458"/>
      <c r="AM30" s="458"/>
      <c r="AN30" s="458"/>
      <c r="AO30" s="458"/>
      <c r="AP30" s="458"/>
      <c r="AQ30" s="458"/>
      <c r="AR30" s="459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60"/>
      <c r="BE30" s="451"/>
    </row>
    <row r="31" spans="1:57" ht="35.1" customHeight="1" x14ac:dyDescent="0.25">
      <c r="A31" s="453"/>
      <c r="B31" s="454"/>
      <c r="C31" s="455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7"/>
      <c r="X31" s="457"/>
      <c r="Y31" s="458"/>
      <c r="Z31" s="458"/>
      <c r="AA31" s="457"/>
      <c r="AB31" s="457"/>
      <c r="AC31" s="457"/>
      <c r="AD31" s="457"/>
      <c r="AE31" s="457"/>
      <c r="AF31" s="457"/>
      <c r="AG31" s="457"/>
      <c r="AH31" s="457"/>
      <c r="AI31" s="457"/>
      <c r="AJ31" s="457"/>
      <c r="AK31" s="458"/>
      <c r="AL31" s="458"/>
      <c r="AM31" s="458"/>
      <c r="AN31" s="458"/>
      <c r="AO31" s="458"/>
      <c r="AP31" s="458"/>
      <c r="AQ31" s="458"/>
      <c r="AR31" s="459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60"/>
      <c r="BE31" s="451"/>
    </row>
    <row r="32" spans="1:57" ht="35.1" customHeight="1" x14ac:dyDescent="0.25">
      <c r="A32" s="453"/>
      <c r="B32" s="454"/>
      <c r="C32" s="455"/>
      <c r="D32" s="457"/>
      <c r="E32" s="789"/>
      <c r="F32" s="789"/>
      <c r="G32" s="789"/>
      <c r="H32" s="789"/>
      <c r="I32" s="789"/>
      <c r="J32" s="789"/>
      <c r="K32" s="458"/>
      <c r="L32" s="458"/>
      <c r="M32" s="458"/>
      <c r="N32" s="458"/>
      <c r="O32" s="458"/>
      <c r="P32" s="457"/>
      <c r="Q32" s="789"/>
      <c r="R32" s="789"/>
      <c r="S32" s="789"/>
      <c r="T32" s="789"/>
      <c r="U32" s="789"/>
      <c r="V32" s="458"/>
      <c r="W32" s="457"/>
      <c r="X32" s="457"/>
      <c r="Y32" s="458"/>
      <c r="Z32" s="458"/>
      <c r="AA32" s="457"/>
      <c r="AB32" s="457"/>
      <c r="AC32" s="457"/>
      <c r="AD32" s="457"/>
      <c r="AE32" s="457"/>
      <c r="AF32" s="457"/>
      <c r="AG32" s="457"/>
      <c r="AH32" s="457"/>
      <c r="AI32" s="457"/>
      <c r="AJ32" s="457"/>
      <c r="AK32" s="458"/>
      <c r="AL32" s="458"/>
      <c r="AM32" s="458"/>
      <c r="AN32" s="458"/>
      <c r="AO32" s="458"/>
      <c r="AP32" s="458"/>
      <c r="AQ32" s="458"/>
      <c r="AR32" s="459"/>
      <c r="AS32" s="459"/>
      <c r="AT32" s="459"/>
      <c r="AU32" s="459"/>
      <c r="AV32" s="459"/>
      <c r="AW32" s="459"/>
      <c r="AX32" s="459"/>
      <c r="AY32" s="459"/>
      <c r="AZ32" s="459"/>
      <c r="BA32" s="459"/>
      <c r="BB32" s="459"/>
      <c r="BC32" s="459"/>
      <c r="BD32" s="460"/>
      <c r="BE32" s="451"/>
    </row>
    <row r="33" spans="1:57" ht="35.1" customHeight="1" x14ac:dyDescent="0.25">
      <c r="A33" s="453"/>
      <c r="B33" s="454"/>
      <c r="C33" s="455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7"/>
      <c r="X33" s="457"/>
      <c r="Y33" s="458"/>
      <c r="Z33" s="458"/>
      <c r="AA33" s="457"/>
      <c r="AB33" s="457"/>
      <c r="AC33" s="457"/>
      <c r="AD33" s="457"/>
      <c r="AE33" s="457"/>
      <c r="AF33" s="457"/>
      <c r="AG33" s="457"/>
      <c r="AH33" s="457"/>
      <c r="AI33" s="457"/>
      <c r="AJ33" s="457"/>
      <c r="AK33" s="458"/>
      <c r="AL33" s="458"/>
      <c r="AM33" s="458"/>
      <c r="AN33" s="458"/>
      <c r="AO33" s="458"/>
      <c r="AP33" s="458"/>
      <c r="AQ33" s="458"/>
      <c r="AR33" s="459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60"/>
      <c r="BE33" s="451"/>
    </row>
    <row r="34" spans="1:57" ht="35.1" customHeight="1" x14ac:dyDescent="0.25">
      <c r="A34" s="453"/>
      <c r="B34" s="454"/>
      <c r="C34" s="455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  <c r="U34" s="458"/>
      <c r="V34" s="458"/>
      <c r="W34" s="457"/>
      <c r="X34" s="457"/>
      <c r="Y34" s="458"/>
      <c r="Z34" s="458"/>
      <c r="AA34" s="457"/>
      <c r="AB34" s="457"/>
      <c r="AC34" s="457"/>
      <c r="AD34" s="457"/>
      <c r="AE34" s="457"/>
      <c r="AF34" s="457"/>
      <c r="AG34" s="457"/>
      <c r="AH34" s="457"/>
      <c r="AI34" s="457"/>
      <c r="AJ34" s="457"/>
      <c r="AK34" s="458"/>
      <c r="AL34" s="458"/>
      <c r="AM34" s="458"/>
      <c r="AN34" s="458"/>
      <c r="AO34" s="458"/>
      <c r="AP34" s="458"/>
      <c r="AQ34" s="458"/>
      <c r="AR34" s="459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60"/>
      <c r="BE34" s="451"/>
    </row>
    <row r="35" spans="1:57" ht="35.1" customHeight="1" x14ac:dyDescent="0.25">
      <c r="A35" s="453"/>
      <c r="B35" s="454"/>
      <c r="C35" s="455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7"/>
      <c r="X35" s="457"/>
      <c r="Y35" s="458"/>
      <c r="Z35" s="458"/>
      <c r="AA35" s="457"/>
      <c r="AB35" s="457"/>
      <c r="AC35" s="457"/>
      <c r="AD35" s="457"/>
      <c r="AE35" s="457"/>
      <c r="AF35" s="457"/>
      <c r="AG35" s="457"/>
      <c r="AH35" s="457"/>
      <c r="AI35" s="457"/>
      <c r="AJ35" s="457"/>
      <c r="AK35" s="458"/>
      <c r="AL35" s="458"/>
      <c r="AM35" s="458"/>
      <c r="AN35" s="458"/>
      <c r="AO35" s="458"/>
      <c r="AP35" s="458"/>
      <c r="AQ35" s="458"/>
      <c r="AR35" s="459"/>
      <c r="AS35" s="459"/>
      <c r="AT35" s="459"/>
      <c r="AU35" s="459"/>
      <c r="AV35" s="459"/>
      <c r="AW35" s="459"/>
      <c r="AX35" s="459"/>
      <c r="AY35" s="459"/>
      <c r="AZ35" s="459"/>
      <c r="BA35" s="459"/>
      <c r="BB35" s="459"/>
      <c r="BC35" s="459"/>
      <c r="BD35" s="460"/>
      <c r="BE35" s="451"/>
    </row>
    <row r="36" spans="1:57" ht="35.1" customHeight="1" x14ac:dyDescent="0.25">
      <c r="A36" s="453"/>
      <c r="B36" s="454"/>
      <c r="C36" s="455"/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57"/>
      <c r="X36" s="457"/>
      <c r="Y36" s="458"/>
      <c r="Z36" s="458"/>
      <c r="AA36" s="457"/>
      <c r="AB36" s="457"/>
      <c r="AC36" s="457"/>
      <c r="AD36" s="457"/>
      <c r="AE36" s="457"/>
      <c r="AF36" s="457"/>
      <c r="AG36" s="457"/>
      <c r="AH36" s="457"/>
      <c r="AI36" s="457"/>
      <c r="AJ36" s="457"/>
      <c r="AK36" s="458"/>
      <c r="AL36" s="458"/>
      <c r="AM36" s="458"/>
      <c r="AN36" s="458"/>
      <c r="AO36" s="458"/>
      <c r="AP36" s="458"/>
      <c r="AQ36" s="458"/>
      <c r="AR36" s="459"/>
      <c r="AS36" s="459"/>
      <c r="AT36" s="459"/>
      <c r="AU36" s="459"/>
      <c r="AV36" s="459"/>
      <c r="AW36" s="459"/>
      <c r="AX36" s="459"/>
      <c r="AY36" s="459"/>
      <c r="AZ36" s="459"/>
      <c r="BA36" s="459"/>
      <c r="BB36" s="459"/>
      <c r="BC36" s="459"/>
      <c r="BD36" s="460"/>
      <c r="BE36" s="451"/>
    </row>
    <row r="37" spans="1:57" ht="35.1" customHeight="1" x14ac:dyDescent="0.25">
      <c r="A37" s="453"/>
      <c r="B37" s="454"/>
      <c r="C37" s="455"/>
      <c r="D37" s="458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  <c r="W37" s="457"/>
      <c r="X37" s="457"/>
      <c r="Y37" s="458"/>
      <c r="Z37" s="458"/>
      <c r="AA37" s="457"/>
      <c r="AB37" s="457"/>
      <c r="AC37" s="457"/>
      <c r="AD37" s="457"/>
      <c r="AE37" s="457"/>
      <c r="AF37" s="457"/>
      <c r="AG37" s="457"/>
      <c r="AH37" s="457"/>
      <c r="AI37" s="457"/>
      <c r="AJ37" s="457"/>
      <c r="AK37" s="458"/>
      <c r="AL37" s="458"/>
      <c r="AM37" s="458"/>
      <c r="AN37" s="458"/>
      <c r="AO37" s="458"/>
      <c r="AP37" s="458"/>
      <c r="AQ37" s="458"/>
      <c r="AR37" s="459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60"/>
      <c r="BE37" s="451"/>
    </row>
    <row r="38" spans="1:57" ht="35.1" customHeight="1" x14ac:dyDescent="0.25">
      <c r="A38" s="453"/>
      <c r="B38" s="454"/>
      <c r="C38" s="455"/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457"/>
      <c r="X38" s="457"/>
      <c r="Y38" s="458"/>
      <c r="Z38" s="458"/>
      <c r="AA38" s="457"/>
      <c r="AB38" s="457"/>
      <c r="AC38" s="457"/>
      <c r="AD38" s="457"/>
      <c r="AE38" s="457"/>
      <c r="AF38" s="457"/>
      <c r="AG38" s="457"/>
      <c r="AH38" s="457"/>
      <c r="AI38" s="457"/>
      <c r="AJ38" s="457"/>
      <c r="AK38" s="458"/>
      <c r="AL38" s="458"/>
      <c r="AM38" s="458"/>
      <c r="AN38" s="458"/>
      <c r="AO38" s="458"/>
      <c r="AP38" s="458"/>
      <c r="AQ38" s="458"/>
      <c r="AR38" s="459"/>
      <c r="AS38" s="459"/>
      <c r="AT38" s="459"/>
      <c r="AU38" s="459"/>
      <c r="AV38" s="459"/>
      <c r="AW38" s="459"/>
      <c r="AX38" s="459"/>
      <c r="AY38" s="459"/>
      <c r="AZ38" s="459"/>
      <c r="BA38" s="459"/>
      <c r="BB38" s="459"/>
      <c r="BC38" s="459"/>
      <c r="BD38" s="460"/>
      <c r="BE38" s="451"/>
    </row>
    <row r="39" spans="1:57" ht="35.1" customHeight="1" x14ac:dyDescent="0.25">
      <c r="A39" s="453"/>
      <c r="B39" s="454"/>
      <c r="C39" s="455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7"/>
      <c r="X39" s="457"/>
      <c r="Y39" s="458"/>
      <c r="Z39" s="458"/>
      <c r="AA39" s="457"/>
      <c r="AB39" s="457"/>
      <c r="AC39" s="457"/>
      <c r="AD39" s="457"/>
      <c r="AE39" s="457"/>
      <c r="AF39" s="457"/>
      <c r="AG39" s="457"/>
      <c r="AH39" s="457"/>
      <c r="AI39" s="457"/>
      <c r="AJ39" s="457"/>
      <c r="AK39" s="458"/>
      <c r="AL39" s="458"/>
      <c r="AM39" s="458"/>
      <c r="AN39" s="458"/>
      <c r="AO39" s="458"/>
      <c r="AP39" s="458"/>
      <c r="AQ39" s="458"/>
      <c r="AR39" s="459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60"/>
      <c r="BE39" s="451"/>
    </row>
    <row r="40" spans="1:57" ht="35.1" customHeight="1" x14ac:dyDescent="0.25">
      <c r="A40" s="453"/>
      <c r="B40" s="454"/>
      <c r="C40" s="455"/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  <c r="U40" s="458"/>
      <c r="V40" s="458"/>
      <c r="W40" s="457"/>
      <c r="X40" s="457"/>
      <c r="Y40" s="458"/>
      <c r="Z40" s="458"/>
      <c r="AA40" s="457"/>
      <c r="AB40" s="457"/>
      <c r="AC40" s="457"/>
      <c r="AD40" s="457"/>
      <c r="AE40" s="457"/>
      <c r="AF40" s="457"/>
      <c r="AG40" s="457"/>
      <c r="AH40" s="457"/>
      <c r="AI40" s="457"/>
      <c r="AJ40" s="457"/>
      <c r="AK40" s="458"/>
      <c r="AL40" s="458"/>
      <c r="AM40" s="458"/>
      <c r="AN40" s="458"/>
      <c r="AO40" s="458"/>
      <c r="AP40" s="458"/>
      <c r="AQ40" s="458"/>
      <c r="AR40" s="459"/>
      <c r="AS40" s="459"/>
      <c r="AT40" s="459"/>
      <c r="AU40" s="459"/>
      <c r="AV40" s="459"/>
      <c r="AW40" s="459"/>
      <c r="AX40" s="459"/>
      <c r="AY40" s="459"/>
      <c r="AZ40" s="459"/>
      <c r="BA40" s="459"/>
      <c r="BB40" s="459"/>
      <c r="BC40" s="459"/>
      <c r="BD40" s="460"/>
      <c r="BE40" s="451"/>
    </row>
    <row r="41" spans="1:57" ht="35.1" customHeight="1" x14ac:dyDescent="0.25">
      <c r="A41" s="453"/>
      <c r="B41" s="454"/>
      <c r="C41" s="455"/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  <c r="U41" s="458"/>
      <c r="V41" s="458"/>
      <c r="W41" s="457"/>
      <c r="X41" s="457"/>
      <c r="Y41" s="458"/>
      <c r="Z41" s="458"/>
      <c r="AA41" s="457"/>
      <c r="AB41" s="457"/>
      <c r="AC41" s="457"/>
      <c r="AD41" s="457"/>
      <c r="AE41" s="457"/>
      <c r="AF41" s="457"/>
      <c r="AG41" s="457"/>
      <c r="AH41" s="457"/>
      <c r="AI41" s="457"/>
      <c r="AJ41" s="457"/>
      <c r="AK41" s="458"/>
      <c r="AL41" s="458"/>
      <c r="AM41" s="458"/>
      <c r="AN41" s="458"/>
      <c r="AO41" s="458"/>
      <c r="AP41" s="458"/>
      <c r="AQ41" s="458"/>
      <c r="AR41" s="459"/>
      <c r="AS41" s="459"/>
      <c r="AT41" s="459"/>
      <c r="AU41" s="459"/>
      <c r="AV41" s="459"/>
      <c r="AW41" s="459"/>
      <c r="AX41" s="459"/>
      <c r="AY41" s="459"/>
      <c r="AZ41" s="459"/>
      <c r="BA41" s="459"/>
      <c r="BB41" s="459"/>
      <c r="BC41" s="459"/>
      <c r="BD41" s="460"/>
      <c r="BE41" s="451"/>
    </row>
    <row r="42" spans="1:57" ht="35.1" customHeight="1" x14ac:dyDescent="0.25">
      <c r="A42" s="463"/>
      <c r="B42" s="464"/>
      <c r="C42" s="465"/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  <c r="AJ42" s="457"/>
      <c r="AK42" s="457"/>
      <c r="AL42" s="457"/>
      <c r="AM42" s="457"/>
      <c r="AN42" s="457"/>
      <c r="AO42" s="457"/>
      <c r="AP42" s="457"/>
      <c r="AQ42" s="457"/>
      <c r="AR42" s="459"/>
      <c r="AS42" s="459"/>
      <c r="AT42" s="459"/>
      <c r="AU42" s="459"/>
      <c r="AV42" s="459"/>
      <c r="AW42" s="459"/>
      <c r="AX42" s="459"/>
      <c r="AY42" s="459"/>
      <c r="AZ42" s="459"/>
      <c r="BA42" s="459"/>
      <c r="BB42" s="459"/>
      <c r="BC42" s="459"/>
      <c r="BD42" s="460"/>
      <c r="BE42" s="451"/>
    </row>
    <row r="43" spans="1:57" ht="35.1" customHeight="1" x14ac:dyDescent="0.25">
      <c r="A43" s="466"/>
      <c r="B43" s="464"/>
      <c r="C43" s="465"/>
      <c r="D43" s="457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7"/>
      <c r="AA43" s="457"/>
      <c r="AB43" s="457"/>
      <c r="AC43" s="457"/>
      <c r="AD43" s="457"/>
      <c r="AE43" s="457"/>
      <c r="AF43" s="457"/>
      <c r="AG43" s="457"/>
      <c r="AH43" s="457"/>
      <c r="AI43" s="457"/>
      <c r="AJ43" s="457"/>
      <c r="AK43" s="457"/>
      <c r="AL43" s="457"/>
      <c r="AM43" s="457"/>
      <c r="AN43" s="457"/>
      <c r="AO43" s="457"/>
      <c r="AP43" s="457"/>
      <c r="AQ43" s="457"/>
      <c r="AR43" s="459"/>
      <c r="AS43" s="459"/>
      <c r="AT43" s="459"/>
      <c r="AU43" s="459"/>
      <c r="AV43" s="459"/>
      <c r="AW43" s="459"/>
      <c r="AX43" s="459"/>
      <c r="AY43" s="459"/>
      <c r="AZ43" s="459"/>
      <c r="BA43" s="459"/>
      <c r="BB43" s="459"/>
      <c r="BC43" s="459"/>
      <c r="BD43" s="460"/>
      <c r="BE43" s="451"/>
    </row>
    <row r="44" spans="1:57" ht="35.1" customHeight="1" x14ac:dyDescent="0.25">
      <c r="A44" s="466"/>
      <c r="B44" s="464"/>
      <c r="C44" s="465"/>
      <c r="D44" s="457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457"/>
      <c r="AK44" s="457"/>
      <c r="AL44" s="457"/>
      <c r="AM44" s="457"/>
      <c r="AN44" s="457"/>
      <c r="AO44" s="457"/>
      <c r="AP44" s="457"/>
      <c r="AQ44" s="457"/>
      <c r="AR44" s="459"/>
      <c r="AS44" s="459"/>
      <c r="AT44" s="459"/>
      <c r="AU44" s="459"/>
      <c r="AV44" s="459"/>
      <c r="AW44" s="459"/>
      <c r="AX44" s="459"/>
      <c r="AY44" s="459"/>
      <c r="AZ44" s="459"/>
      <c r="BA44" s="459"/>
      <c r="BB44" s="459"/>
      <c r="BC44" s="459"/>
      <c r="BD44" s="460"/>
      <c r="BE44" s="451"/>
    </row>
    <row r="45" spans="1:57" ht="35.1" customHeight="1" x14ac:dyDescent="0.25">
      <c r="A45" s="466"/>
      <c r="B45" s="464"/>
      <c r="C45" s="465"/>
      <c r="D45" s="457"/>
      <c r="E45" s="457"/>
      <c r="F45" s="457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7"/>
      <c r="AA45" s="457"/>
      <c r="AB45" s="457"/>
      <c r="AC45" s="457"/>
      <c r="AD45" s="457"/>
      <c r="AE45" s="457"/>
      <c r="AF45" s="457"/>
      <c r="AG45" s="457"/>
      <c r="AH45" s="457"/>
      <c r="AI45" s="457"/>
      <c r="AJ45" s="457"/>
      <c r="AK45" s="457"/>
      <c r="AL45" s="457"/>
      <c r="AM45" s="457"/>
      <c r="AN45" s="457"/>
      <c r="AO45" s="457"/>
      <c r="AP45" s="457"/>
      <c r="AQ45" s="457"/>
      <c r="AR45" s="459"/>
      <c r="AS45" s="459"/>
      <c r="AT45" s="459"/>
      <c r="AU45" s="459"/>
      <c r="AV45" s="459"/>
      <c r="AW45" s="459"/>
      <c r="AX45" s="459"/>
      <c r="AY45" s="459"/>
      <c r="AZ45" s="459"/>
      <c r="BA45" s="459"/>
      <c r="BB45" s="459"/>
      <c r="BC45" s="459"/>
      <c r="BD45" s="460"/>
      <c r="BE45" s="451"/>
    </row>
    <row r="46" spans="1:57" ht="35.1" customHeight="1" x14ac:dyDescent="0.25">
      <c r="A46" s="466"/>
      <c r="B46" s="464"/>
      <c r="C46" s="465"/>
      <c r="D46" s="457"/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7"/>
      <c r="Y46" s="457"/>
      <c r="Z46" s="457"/>
      <c r="AA46" s="457"/>
      <c r="AB46" s="457"/>
      <c r="AC46" s="457"/>
      <c r="AD46" s="457"/>
      <c r="AE46" s="457"/>
      <c r="AF46" s="457"/>
      <c r="AG46" s="457"/>
      <c r="AH46" s="457"/>
      <c r="AI46" s="457"/>
      <c r="AJ46" s="457"/>
      <c r="AK46" s="457"/>
      <c r="AL46" s="457"/>
      <c r="AM46" s="457"/>
      <c r="AN46" s="457"/>
      <c r="AO46" s="457"/>
      <c r="AP46" s="457"/>
      <c r="AQ46" s="457"/>
      <c r="AR46" s="459"/>
      <c r="AS46" s="459"/>
      <c r="AT46" s="459"/>
      <c r="AU46" s="459"/>
      <c r="AV46" s="459"/>
      <c r="AW46" s="459"/>
      <c r="AX46" s="459"/>
      <c r="AY46" s="459"/>
      <c r="AZ46" s="459"/>
      <c r="BA46" s="459"/>
      <c r="BB46" s="459"/>
      <c r="BC46" s="459"/>
      <c r="BD46" s="460"/>
      <c r="BE46" s="451"/>
    </row>
    <row r="47" spans="1:57" ht="35.1" customHeight="1" x14ac:dyDescent="0.25">
      <c r="A47" s="466"/>
      <c r="B47" s="464"/>
      <c r="C47" s="465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7"/>
      <c r="Z47" s="457"/>
      <c r="AA47" s="457"/>
      <c r="AB47" s="457"/>
      <c r="AC47" s="457"/>
      <c r="AD47" s="457"/>
      <c r="AE47" s="457"/>
      <c r="AF47" s="457"/>
      <c r="AG47" s="457"/>
      <c r="AH47" s="457"/>
      <c r="AI47" s="457"/>
      <c r="AJ47" s="457"/>
      <c r="AK47" s="457"/>
      <c r="AL47" s="457"/>
      <c r="AM47" s="457"/>
      <c r="AN47" s="457"/>
      <c r="AO47" s="457"/>
      <c r="AP47" s="457"/>
      <c r="AQ47" s="457"/>
      <c r="AR47" s="459"/>
      <c r="AS47" s="459"/>
      <c r="AT47" s="459"/>
      <c r="AU47" s="459"/>
      <c r="AV47" s="459"/>
      <c r="AW47" s="459"/>
      <c r="AX47" s="459"/>
      <c r="AY47" s="459"/>
      <c r="AZ47" s="459"/>
      <c r="BA47" s="459"/>
      <c r="BB47" s="459"/>
      <c r="BC47" s="459"/>
      <c r="BD47" s="460"/>
      <c r="BE47" s="451"/>
    </row>
    <row r="48" spans="1:57" ht="35.1" customHeight="1" x14ac:dyDescent="0.25">
      <c r="A48" s="466"/>
      <c r="B48" s="464"/>
      <c r="C48" s="465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7"/>
      <c r="AA48" s="457"/>
      <c r="AB48" s="457"/>
      <c r="AC48" s="457"/>
      <c r="AD48" s="457"/>
      <c r="AE48" s="457"/>
      <c r="AF48" s="457"/>
      <c r="AG48" s="457"/>
      <c r="AH48" s="457"/>
      <c r="AI48" s="457"/>
      <c r="AJ48" s="457"/>
      <c r="AK48" s="457"/>
      <c r="AL48" s="457"/>
      <c r="AM48" s="457"/>
      <c r="AN48" s="457"/>
      <c r="AO48" s="457"/>
      <c r="AP48" s="457"/>
      <c r="AQ48" s="457"/>
      <c r="AR48" s="459"/>
      <c r="AS48" s="459"/>
      <c r="AT48" s="459"/>
      <c r="AU48" s="459"/>
      <c r="AV48" s="459"/>
      <c r="AW48" s="459"/>
      <c r="AX48" s="459"/>
      <c r="AY48" s="459"/>
      <c r="AZ48" s="459"/>
      <c r="BA48" s="459"/>
      <c r="BB48" s="459"/>
      <c r="BC48" s="459"/>
      <c r="BD48" s="460"/>
      <c r="BE48" s="451"/>
    </row>
    <row r="49" spans="1:57" ht="35.1" customHeight="1" x14ac:dyDescent="0.25">
      <c r="A49" s="466"/>
      <c r="B49" s="464"/>
      <c r="C49" s="465"/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7"/>
      <c r="Z49" s="457"/>
      <c r="AA49" s="457"/>
      <c r="AB49" s="457"/>
      <c r="AC49" s="457"/>
      <c r="AD49" s="457"/>
      <c r="AE49" s="457"/>
      <c r="AF49" s="457"/>
      <c r="AG49" s="457"/>
      <c r="AH49" s="457"/>
      <c r="AI49" s="457"/>
      <c r="AJ49" s="457"/>
      <c r="AK49" s="457"/>
      <c r="AL49" s="457"/>
      <c r="AM49" s="457"/>
      <c r="AN49" s="457"/>
      <c r="AO49" s="457"/>
      <c r="AP49" s="457"/>
      <c r="AQ49" s="457"/>
      <c r="AR49" s="459"/>
      <c r="AS49" s="459"/>
      <c r="AT49" s="459"/>
      <c r="AU49" s="459"/>
      <c r="AV49" s="459"/>
      <c r="AW49" s="459"/>
      <c r="AX49" s="459"/>
      <c r="AY49" s="459"/>
      <c r="AZ49" s="459"/>
      <c r="BA49" s="459"/>
      <c r="BB49" s="459"/>
      <c r="BC49" s="459"/>
      <c r="BD49" s="460"/>
      <c r="BE49" s="451"/>
    </row>
    <row r="50" spans="1:57" ht="35.1" customHeight="1" x14ac:dyDescent="0.25">
      <c r="A50" s="467"/>
      <c r="B50" s="464"/>
      <c r="C50" s="465"/>
      <c r="D50" s="457"/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7"/>
      <c r="AA50" s="457"/>
      <c r="AB50" s="457"/>
      <c r="AC50" s="457"/>
      <c r="AD50" s="457"/>
      <c r="AE50" s="457"/>
      <c r="AF50" s="457"/>
      <c r="AG50" s="457"/>
      <c r="AH50" s="457"/>
      <c r="AI50" s="457"/>
      <c r="AJ50" s="457"/>
      <c r="AK50" s="457"/>
      <c r="AL50" s="457"/>
      <c r="AM50" s="457"/>
      <c r="AN50" s="457"/>
      <c r="AO50" s="457"/>
      <c r="AP50" s="457"/>
      <c r="AQ50" s="457"/>
      <c r="AR50" s="459"/>
      <c r="AS50" s="459"/>
      <c r="AT50" s="459"/>
      <c r="AU50" s="459"/>
      <c r="AV50" s="459"/>
      <c r="AW50" s="459"/>
      <c r="AX50" s="459"/>
      <c r="AY50" s="459"/>
      <c r="AZ50" s="459"/>
      <c r="BA50" s="459"/>
      <c r="BB50" s="459"/>
      <c r="BC50" s="459"/>
      <c r="BD50" s="460"/>
      <c r="BE50" s="451"/>
    </row>
    <row r="51" spans="1:57" ht="35.1" customHeight="1" x14ac:dyDescent="0.25">
      <c r="A51" s="468"/>
      <c r="B51" s="464"/>
      <c r="C51" s="465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7"/>
      <c r="AL51" s="457"/>
      <c r="AM51" s="457"/>
      <c r="AN51" s="457"/>
      <c r="AO51" s="457"/>
      <c r="AP51" s="457"/>
      <c r="AQ51" s="457"/>
      <c r="AR51" s="459"/>
      <c r="AS51" s="459"/>
      <c r="AT51" s="459"/>
      <c r="AU51" s="459"/>
      <c r="AV51" s="459"/>
      <c r="AW51" s="459"/>
      <c r="AX51" s="459"/>
      <c r="AY51" s="459"/>
      <c r="AZ51" s="459"/>
      <c r="BA51" s="459"/>
      <c r="BB51" s="459"/>
      <c r="BC51" s="459"/>
      <c r="BD51" s="460"/>
      <c r="BE51" s="451"/>
    </row>
    <row r="52" spans="1:57" ht="35.1" customHeight="1" x14ac:dyDescent="0.25">
      <c r="A52" s="466"/>
      <c r="B52" s="464"/>
      <c r="C52" s="465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457"/>
      <c r="AI52" s="457"/>
      <c r="AJ52" s="457"/>
      <c r="AK52" s="457"/>
      <c r="AL52" s="457"/>
      <c r="AM52" s="457"/>
      <c r="AN52" s="457"/>
      <c r="AO52" s="457"/>
      <c r="AP52" s="457"/>
      <c r="AQ52" s="457"/>
      <c r="AR52" s="459"/>
      <c r="AS52" s="459"/>
      <c r="AT52" s="459"/>
      <c r="AU52" s="459"/>
      <c r="AV52" s="459"/>
      <c r="AW52" s="459"/>
      <c r="AX52" s="459"/>
      <c r="AY52" s="459"/>
      <c r="AZ52" s="459"/>
      <c r="BA52" s="459"/>
      <c r="BB52" s="459"/>
      <c r="BC52" s="459"/>
      <c r="BD52" s="460"/>
      <c r="BE52" s="451"/>
    </row>
    <row r="53" spans="1:57" ht="35.1" customHeight="1" x14ac:dyDescent="0.25">
      <c r="A53" s="453"/>
      <c r="B53" s="454"/>
      <c r="C53" s="455"/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7"/>
      <c r="X53" s="457"/>
      <c r="Y53" s="458"/>
      <c r="Z53" s="458"/>
      <c r="AA53" s="457"/>
      <c r="AB53" s="457"/>
      <c r="AC53" s="457"/>
      <c r="AD53" s="457"/>
      <c r="AE53" s="457"/>
      <c r="AF53" s="457"/>
      <c r="AG53" s="457"/>
      <c r="AH53" s="457"/>
      <c r="AI53" s="457"/>
      <c r="AJ53" s="457"/>
      <c r="AK53" s="458"/>
      <c r="AL53" s="458"/>
      <c r="AM53" s="458"/>
      <c r="AN53" s="458"/>
      <c r="AO53" s="458"/>
      <c r="AP53" s="458"/>
      <c r="AQ53" s="458"/>
      <c r="AR53" s="459"/>
      <c r="AS53" s="459"/>
      <c r="AT53" s="459"/>
      <c r="AU53" s="459"/>
      <c r="AV53" s="459"/>
      <c r="AW53" s="459"/>
      <c r="AX53" s="459"/>
      <c r="AY53" s="459"/>
      <c r="AZ53" s="459"/>
      <c r="BA53" s="459"/>
      <c r="BB53" s="459"/>
      <c r="BC53" s="459"/>
      <c r="BD53" s="460"/>
      <c r="BE53" s="451"/>
    </row>
    <row r="54" spans="1:57" ht="35.1" customHeight="1" x14ac:dyDescent="0.25">
      <c r="A54" s="453"/>
      <c r="B54" s="454"/>
      <c r="C54" s="455"/>
      <c r="D54" s="458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7"/>
      <c r="X54" s="457"/>
      <c r="Y54" s="458"/>
      <c r="Z54" s="458"/>
      <c r="AA54" s="458"/>
      <c r="AB54" s="458"/>
      <c r="AC54" s="458"/>
      <c r="AD54" s="458"/>
      <c r="AE54" s="458"/>
      <c r="AF54" s="458"/>
      <c r="AG54" s="458"/>
      <c r="AH54" s="458"/>
      <c r="AI54" s="458"/>
      <c r="AJ54" s="458"/>
      <c r="AK54" s="458"/>
      <c r="AL54" s="458"/>
      <c r="AM54" s="458"/>
      <c r="AN54" s="458"/>
      <c r="AO54" s="458"/>
      <c r="AP54" s="458"/>
      <c r="AQ54" s="458"/>
      <c r="AR54" s="459"/>
      <c r="AS54" s="459"/>
      <c r="AT54" s="459"/>
      <c r="AU54" s="459"/>
      <c r="AV54" s="459"/>
      <c r="AW54" s="459"/>
      <c r="AX54" s="459"/>
      <c r="AY54" s="459"/>
      <c r="AZ54" s="459"/>
      <c r="BA54" s="459"/>
      <c r="BB54" s="459"/>
      <c r="BC54" s="459"/>
      <c r="BD54" s="460"/>
      <c r="BE54" s="451"/>
    </row>
    <row r="55" spans="1:57" ht="35.1" customHeight="1" x14ac:dyDescent="0.25">
      <c r="A55" s="453"/>
      <c r="B55" s="454"/>
      <c r="C55" s="455"/>
      <c r="D55" s="458"/>
      <c r="E55" s="458"/>
      <c r="F55" s="458"/>
      <c r="G55" s="458"/>
      <c r="H55" s="458"/>
      <c r="I55" s="458"/>
      <c r="J55" s="458"/>
      <c r="K55" s="458"/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7"/>
      <c r="X55" s="457"/>
      <c r="Y55" s="458"/>
      <c r="Z55" s="458"/>
      <c r="AA55" s="458"/>
      <c r="AB55" s="458"/>
      <c r="AC55" s="458"/>
      <c r="AD55" s="458"/>
      <c r="AE55" s="458"/>
      <c r="AF55" s="458"/>
      <c r="AG55" s="458"/>
      <c r="AH55" s="458"/>
      <c r="AI55" s="458"/>
      <c r="AJ55" s="458"/>
      <c r="AK55" s="458"/>
      <c r="AL55" s="458"/>
      <c r="AM55" s="458"/>
      <c r="AN55" s="458"/>
      <c r="AO55" s="458"/>
      <c r="AP55" s="458"/>
      <c r="AQ55" s="458"/>
      <c r="AR55" s="459"/>
      <c r="AS55" s="459"/>
      <c r="AT55" s="459"/>
      <c r="AU55" s="459"/>
      <c r="AV55" s="459"/>
      <c r="AW55" s="459"/>
      <c r="AX55" s="459"/>
      <c r="AY55" s="459"/>
      <c r="AZ55" s="459"/>
      <c r="BA55" s="459"/>
      <c r="BB55" s="459"/>
      <c r="BC55" s="459"/>
      <c r="BD55" s="460"/>
      <c r="BE55" s="451"/>
    </row>
    <row r="56" spans="1:57" ht="35.1" customHeight="1" x14ac:dyDescent="0.25">
      <c r="A56" s="453"/>
      <c r="B56" s="454"/>
      <c r="C56" s="455"/>
      <c r="D56" s="458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7"/>
      <c r="X56" s="457"/>
      <c r="Y56" s="458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458"/>
      <c r="AL56" s="458"/>
      <c r="AM56" s="458"/>
      <c r="AN56" s="458"/>
      <c r="AO56" s="458"/>
      <c r="AP56" s="458"/>
      <c r="AQ56" s="458"/>
      <c r="AR56" s="459"/>
      <c r="AS56" s="459"/>
      <c r="AT56" s="459"/>
      <c r="AU56" s="459"/>
      <c r="AV56" s="459"/>
      <c r="AW56" s="459"/>
      <c r="AX56" s="459"/>
      <c r="AY56" s="459"/>
      <c r="AZ56" s="459"/>
      <c r="BA56" s="459"/>
      <c r="BB56" s="459"/>
      <c r="BC56" s="459"/>
      <c r="BD56" s="460"/>
      <c r="BE56" s="451"/>
    </row>
    <row r="57" spans="1:57" ht="35.1" customHeight="1" x14ac:dyDescent="0.25">
      <c r="A57" s="466"/>
      <c r="B57" s="464"/>
      <c r="C57" s="465"/>
      <c r="D57" s="457"/>
      <c r="E57" s="457"/>
      <c r="F57" s="457"/>
      <c r="G57" s="457"/>
      <c r="H57" s="457"/>
      <c r="I57" s="457"/>
      <c r="J57" s="457"/>
      <c r="K57" s="457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7"/>
      <c r="Y57" s="457"/>
      <c r="Z57" s="457"/>
      <c r="AA57" s="457"/>
      <c r="AB57" s="457"/>
      <c r="AC57" s="457"/>
      <c r="AD57" s="457"/>
      <c r="AE57" s="457"/>
      <c r="AF57" s="457"/>
      <c r="AG57" s="457"/>
      <c r="AH57" s="457"/>
      <c r="AI57" s="457"/>
      <c r="AJ57" s="457"/>
      <c r="AK57" s="457"/>
      <c r="AL57" s="457"/>
      <c r="AM57" s="457"/>
      <c r="AN57" s="457"/>
      <c r="AO57" s="457"/>
      <c r="AP57" s="457"/>
      <c r="AQ57" s="457"/>
      <c r="AR57" s="459"/>
      <c r="AS57" s="459"/>
      <c r="AT57" s="459"/>
      <c r="AU57" s="459"/>
      <c r="AV57" s="459"/>
      <c r="AW57" s="459"/>
      <c r="AX57" s="459"/>
      <c r="AY57" s="459"/>
      <c r="AZ57" s="459"/>
      <c r="BA57" s="459"/>
      <c r="BB57" s="459"/>
      <c r="BC57" s="459"/>
      <c r="BD57" s="460"/>
      <c r="BE57" s="451"/>
    </row>
    <row r="58" spans="1:57" ht="35.1" customHeight="1" x14ac:dyDescent="0.25">
      <c r="A58" s="466"/>
      <c r="B58" s="464"/>
      <c r="C58" s="465"/>
      <c r="D58" s="457"/>
      <c r="E58" s="457"/>
      <c r="F58" s="457"/>
      <c r="G58" s="457"/>
      <c r="H58" s="457"/>
      <c r="I58" s="457"/>
      <c r="J58" s="457"/>
      <c r="K58" s="457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  <c r="Y58" s="457"/>
      <c r="Z58" s="457"/>
      <c r="AA58" s="457"/>
      <c r="AB58" s="457"/>
      <c r="AC58" s="457"/>
      <c r="AD58" s="457"/>
      <c r="AE58" s="457"/>
      <c r="AF58" s="457"/>
      <c r="AG58" s="457"/>
      <c r="AH58" s="457"/>
      <c r="AI58" s="457"/>
      <c r="AJ58" s="457"/>
      <c r="AK58" s="457"/>
      <c r="AL58" s="457"/>
      <c r="AM58" s="457"/>
      <c r="AN58" s="457"/>
      <c r="AO58" s="457"/>
      <c r="AP58" s="457"/>
      <c r="AQ58" s="457"/>
      <c r="AR58" s="459"/>
      <c r="AS58" s="459"/>
      <c r="AT58" s="459"/>
      <c r="AU58" s="459"/>
      <c r="AV58" s="459"/>
      <c r="AW58" s="459"/>
      <c r="AX58" s="459"/>
      <c r="AY58" s="459"/>
      <c r="AZ58" s="459"/>
      <c r="BA58" s="459"/>
      <c r="BB58" s="459"/>
      <c r="BC58" s="459"/>
      <c r="BD58" s="460"/>
      <c r="BE58" s="451"/>
    </row>
    <row r="59" spans="1:57" ht="35.1" customHeight="1" x14ac:dyDescent="0.25">
      <c r="A59" s="467"/>
      <c r="B59" s="454"/>
      <c r="C59" s="455"/>
      <c r="D59" s="458"/>
      <c r="E59" s="458"/>
      <c r="F59" s="458"/>
      <c r="G59" s="458"/>
      <c r="H59" s="458"/>
      <c r="I59" s="458"/>
      <c r="J59" s="458"/>
      <c r="K59" s="458"/>
      <c r="L59" s="458"/>
      <c r="M59" s="458"/>
      <c r="N59" s="458"/>
      <c r="O59" s="458"/>
      <c r="P59" s="458"/>
      <c r="Q59" s="458"/>
      <c r="R59" s="458"/>
      <c r="S59" s="458"/>
      <c r="T59" s="458"/>
      <c r="U59" s="458"/>
      <c r="V59" s="458"/>
      <c r="W59" s="457"/>
      <c r="X59" s="457"/>
      <c r="Y59" s="458"/>
      <c r="Z59" s="458"/>
      <c r="AA59" s="458"/>
      <c r="AB59" s="458"/>
      <c r="AC59" s="458"/>
      <c r="AD59" s="458"/>
      <c r="AE59" s="458"/>
      <c r="AF59" s="458"/>
      <c r="AG59" s="458"/>
      <c r="AH59" s="458"/>
      <c r="AI59" s="458"/>
      <c r="AJ59" s="458"/>
      <c r="AK59" s="458"/>
      <c r="AL59" s="458"/>
      <c r="AM59" s="458"/>
      <c r="AN59" s="458"/>
      <c r="AO59" s="458"/>
      <c r="AP59" s="458"/>
      <c r="AQ59" s="458"/>
      <c r="AR59" s="459"/>
      <c r="AS59" s="459"/>
      <c r="AT59" s="459"/>
      <c r="AU59" s="459"/>
      <c r="AV59" s="459"/>
      <c r="AW59" s="459"/>
      <c r="AX59" s="459"/>
      <c r="AY59" s="459"/>
      <c r="AZ59" s="459"/>
      <c r="BA59" s="459"/>
      <c r="BB59" s="459"/>
      <c r="BC59" s="459"/>
      <c r="BD59" s="460"/>
      <c r="BE59" s="451"/>
    </row>
    <row r="60" spans="1:57" ht="35.1" customHeight="1" x14ac:dyDescent="0.25">
      <c r="A60" s="469"/>
      <c r="B60" s="454"/>
      <c r="C60" s="455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458"/>
      <c r="Q60" s="458"/>
      <c r="R60" s="458"/>
      <c r="S60" s="458"/>
      <c r="T60" s="458"/>
      <c r="U60" s="458"/>
      <c r="V60" s="458"/>
      <c r="W60" s="457"/>
      <c r="X60" s="457"/>
      <c r="Y60" s="458"/>
      <c r="Z60" s="458"/>
      <c r="AA60" s="458"/>
      <c r="AB60" s="458"/>
      <c r="AC60" s="458"/>
      <c r="AD60" s="458"/>
      <c r="AE60" s="458"/>
      <c r="AF60" s="458"/>
      <c r="AG60" s="458"/>
      <c r="AH60" s="458"/>
      <c r="AI60" s="458"/>
      <c r="AJ60" s="458"/>
      <c r="AK60" s="458"/>
      <c r="AL60" s="458"/>
      <c r="AM60" s="458"/>
      <c r="AN60" s="458"/>
      <c r="AO60" s="458"/>
      <c r="AP60" s="458"/>
      <c r="AQ60" s="458"/>
      <c r="AR60" s="459"/>
      <c r="AS60" s="459"/>
      <c r="AT60" s="459"/>
      <c r="AU60" s="459"/>
      <c r="AV60" s="459"/>
      <c r="AW60" s="459"/>
      <c r="AX60" s="459"/>
      <c r="AY60" s="459"/>
      <c r="AZ60" s="459"/>
      <c r="BA60" s="459"/>
      <c r="BB60" s="459"/>
      <c r="BC60" s="459"/>
      <c r="BD60" s="460"/>
      <c r="BE60" s="451"/>
    </row>
    <row r="61" spans="1:57" ht="35.1" customHeight="1" x14ac:dyDescent="0.25">
      <c r="A61" s="453"/>
      <c r="B61" s="454"/>
      <c r="C61" s="455"/>
      <c r="D61" s="458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7"/>
      <c r="X61" s="457"/>
      <c r="Y61" s="458"/>
      <c r="Z61" s="458"/>
      <c r="AA61" s="458"/>
      <c r="AB61" s="458"/>
      <c r="AC61" s="458"/>
      <c r="AD61" s="458"/>
      <c r="AE61" s="458"/>
      <c r="AF61" s="458"/>
      <c r="AG61" s="458"/>
      <c r="AH61" s="458"/>
      <c r="AI61" s="458"/>
      <c r="AJ61" s="458"/>
      <c r="AK61" s="458"/>
      <c r="AL61" s="458"/>
      <c r="AM61" s="458"/>
      <c r="AN61" s="458"/>
      <c r="AO61" s="458"/>
      <c r="AP61" s="458"/>
      <c r="AQ61" s="458"/>
      <c r="AR61" s="459"/>
      <c r="AS61" s="459"/>
      <c r="AT61" s="459"/>
      <c r="AU61" s="459"/>
      <c r="AV61" s="459"/>
      <c r="AW61" s="459"/>
      <c r="AX61" s="459"/>
      <c r="AY61" s="459"/>
      <c r="AZ61" s="459"/>
      <c r="BA61" s="459"/>
      <c r="BB61" s="459"/>
      <c r="BC61" s="459"/>
      <c r="BD61" s="460"/>
      <c r="BE61" s="451"/>
    </row>
    <row r="62" spans="1:57" ht="35.1" customHeight="1" x14ac:dyDescent="0.25">
      <c r="A62" s="466"/>
      <c r="B62" s="464"/>
      <c r="C62" s="465"/>
      <c r="D62" s="457"/>
      <c r="E62" s="457"/>
      <c r="F62" s="457"/>
      <c r="G62" s="457"/>
      <c r="H62" s="457"/>
      <c r="I62" s="457"/>
      <c r="J62" s="457"/>
      <c r="K62" s="457"/>
      <c r="L62" s="457"/>
      <c r="M62" s="457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7"/>
      <c r="Y62" s="457"/>
      <c r="Z62" s="457"/>
      <c r="AA62" s="457"/>
      <c r="AB62" s="457"/>
      <c r="AC62" s="457"/>
      <c r="AD62" s="457"/>
      <c r="AE62" s="457"/>
      <c r="AF62" s="457"/>
      <c r="AG62" s="457"/>
      <c r="AH62" s="457"/>
      <c r="AI62" s="457"/>
      <c r="AJ62" s="457"/>
      <c r="AK62" s="457"/>
      <c r="AL62" s="457"/>
      <c r="AM62" s="457"/>
      <c r="AN62" s="457"/>
      <c r="AO62" s="457"/>
      <c r="AP62" s="457"/>
      <c r="AQ62" s="457"/>
      <c r="AR62" s="459"/>
      <c r="AS62" s="459"/>
      <c r="AT62" s="459"/>
      <c r="AU62" s="459"/>
      <c r="AV62" s="459"/>
      <c r="AW62" s="459"/>
      <c r="AX62" s="459"/>
      <c r="AY62" s="459"/>
      <c r="AZ62" s="459"/>
      <c r="BA62" s="459"/>
      <c r="BB62" s="459"/>
      <c r="BC62" s="459"/>
      <c r="BD62" s="460"/>
      <c r="BE62" s="451"/>
    </row>
    <row r="63" spans="1:57" ht="35.1" customHeight="1" x14ac:dyDescent="0.25">
      <c r="A63" s="466"/>
      <c r="B63" s="464"/>
      <c r="C63" s="465"/>
      <c r="D63" s="457"/>
      <c r="E63" s="457"/>
      <c r="F63" s="457"/>
      <c r="G63" s="457"/>
      <c r="H63" s="457"/>
      <c r="I63" s="457"/>
      <c r="J63" s="457"/>
      <c r="K63" s="457"/>
      <c r="L63" s="457"/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457"/>
      <c r="Y63" s="457"/>
      <c r="Z63" s="457"/>
      <c r="AA63" s="457"/>
      <c r="AB63" s="457"/>
      <c r="AC63" s="457"/>
      <c r="AD63" s="457"/>
      <c r="AE63" s="457"/>
      <c r="AF63" s="457"/>
      <c r="AG63" s="457"/>
      <c r="AH63" s="457"/>
      <c r="AI63" s="457"/>
      <c r="AJ63" s="457"/>
      <c r="AK63" s="457"/>
      <c r="AL63" s="457"/>
      <c r="AM63" s="457"/>
      <c r="AN63" s="457"/>
      <c r="AO63" s="457"/>
      <c r="AP63" s="457"/>
      <c r="AQ63" s="457"/>
      <c r="AR63" s="459"/>
      <c r="AS63" s="459"/>
      <c r="AT63" s="459"/>
      <c r="AU63" s="459"/>
      <c r="AV63" s="459"/>
      <c r="AW63" s="459"/>
      <c r="AX63" s="459"/>
      <c r="AY63" s="459"/>
      <c r="AZ63" s="459"/>
      <c r="BA63" s="459"/>
      <c r="BB63" s="459"/>
      <c r="BC63" s="459"/>
      <c r="BD63" s="460"/>
      <c r="BE63" s="451"/>
    </row>
    <row r="64" spans="1:57" ht="35.1" customHeight="1" x14ac:dyDescent="0.25">
      <c r="A64" s="467"/>
      <c r="B64" s="454"/>
      <c r="C64" s="455"/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458"/>
      <c r="O64" s="458"/>
      <c r="P64" s="458"/>
      <c r="Q64" s="458"/>
      <c r="R64" s="458"/>
      <c r="S64" s="458"/>
      <c r="T64" s="458"/>
      <c r="U64" s="458"/>
      <c r="V64" s="458"/>
      <c r="W64" s="457"/>
      <c r="X64" s="457"/>
      <c r="Y64" s="458"/>
      <c r="Z64" s="458"/>
      <c r="AA64" s="458"/>
      <c r="AB64" s="458"/>
      <c r="AC64" s="458"/>
      <c r="AD64" s="458"/>
      <c r="AE64" s="458"/>
      <c r="AF64" s="458"/>
      <c r="AG64" s="458"/>
      <c r="AH64" s="458"/>
      <c r="AI64" s="458"/>
      <c r="AJ64" s="458"/>
      <c r="AK64" s="458"/>
      <c r="AL64" s="458"/>
      <c r="AM64" s="458"/>
      <c r="AN64" s="458"/>
      <c r="AO64" s="458"/>
      <c r="AP64" s="458"/>
      <c r="AQ64" s="458"/>
      <c r="AR64" s="459"/>
      <c r="AS64" s="459"/>
      <c r="AT64" s="459"/>
      <c r="AU64" s="459"/>
      <c r="AV64" s="459"/>
      <c r="AW64" s="459"/>
      <c r="AX64" s="459"/>
      <c r="AY64" s="459"/>
      <c r="AZ64" s="459"/>
      <c r="BA64" s="459"/>
      <c r="BB64" s="459"/>
      <c r="BC64" s="459"/>
      <c r="BD64" s="460"/>
      <c r="BE64" s="451"/>
    </row>
    <row r="65" spans="1:56" ht="15.75" x14ac:dyDescent="0.25">
      <c r="A65" s="469"/>
      <c r="B65" s="454"/>
      <c r="C65" s="455"/>
      <c r="D65" s="458"/>
      <c r="E65" s="458"/>
      <c r="F65" s="458"/>
      <c r="G65" s="458"/>
      <c r="H65" s="458"/>
      <c r="I65" s="458"/>
      <c r="J65" s="458"/>
      <c r="K65" s="458"/>
      <c r="L65" s="458"/>
      <c r="M65" s="458"/>
      <c r="N65" s="458"/>
      <c r="O65" s="458"/>
      <c r="P65" s="458"/>
      <c r="Q65" s="458"/>
      <c r="R65" s="458"/>
      <c r="S65" s="458"/>
      <c r="T65" s="458"/>
      <c r="U65" s="458"/>
      <c r="V65" s="458"/>
      <c r="W65" s="457"/>
      <c r="X65" s="457"/>
      <c r="Y65" s="458"/>
      <c r="Z65" s="458"/>
      <c r="AA65" s="458"/>
      <c r="AB65" s="458"/>
      <c r="AC65" s="458"/>
      <c r="AD65" s="458"/>
      <c r="AE65" s="458"/>
      <c r="AF65" s="458"/>
      <c r="AG65" s="458"/>
      <c r="AH65" s="458"/>
      <c r="AI65" s="458"/>
      <c r="AJ65" s="458"/>
      <c r="AK65" s="458"/>
      <c r="AL65" s="458"/>
      <c r="AM65" s="458"/>
      <c r="AN65" s="458"/>
      <c r="AO65" s="458"/>
      <c r="AP65" s="458"/>
      <c r="AQ65" s="458"/>
      <c r="AR65" s="459"/>
      <c r="AS65" s="459"/>
      <c r="AT65" s="459"/>
      <c r="AU65" s="459"/>
      <c r="AV65" s="459"/>
      <c r="AW65" s="459"/>
      <c r="AX65" s="459"/>
      <c r="AY65" s="459"/>
      <c r="AZ65" s="459"/>
      <c r="BA65" s="459"/>
      <c r="BB65" s="459"/>
      <c r="BC65" s="459"/>
      <c r="BD65" s="460"/>
    </row>
    <row r="66" spans="1:56" ht="15.75" x14ac:dyDescent="0.25">
      <c r="A66" s="466"/>
      <c r="B66" s="464"/>
      <c r="C66" s="465"/>
      <c r="D66" s="457"/>
      <c r="E66" s="457"/>
      <c r="F66" s="457"/>
      <c r="G66" s="457"/>
      <c r="H66" s="457"/>
      <c r="I66" s="457"/>
      <c r="J66" s="457"/>
      <c r="K66" s="457"/>
      <c r="L66" s="457"/>
      <c r="M66" s="457"/>
      <c r="N66" s="457"/>
      <c r="O66" s="457"/>
      <c r="P66" s="457"/>
      <c r="Q66" s="457"/>
      <c r="R66" s="457"/>
      <c r="S66" s="457"/>
      <c r="T66" s="457"/>
      <c r="U66" s="457"/>
      <c r="V66" s="457"/>
      <c r="W66" s="457"/>
      <c r="X66" s="457"/>
      <c r="Y66" s="457"/>
      <c r="Z66" s="457"/>
      <c r="AA66" s="457"/>
      <c r="AB66" s="457"/>
      <c r="AC66" s="457"/>
      <c r="AD66" s="457"/>
      <c r="AE66" s="457"/>
      <c r="AF66" s="457"/>
      <c r="AG66" s="457"/>
      <c r="AH66" s="457"/>
      <c r="AI66" s="457"/>
      <c r="AJ66" s="457"/>
      <c r="AK66" s="457"/>
      <c r="AL66" s="457"/>
      <c r="AM66" s="457"/>
      <c r="AN66" s="457"/>
      <c r="AO66" s="457"/>
      <c r="AP66" s="457"/>
      <c r="AQ66" s="457"/>
      <c r="AR66" s="459"/>
      <c r="AS66" s="459"/>
      <c r="AT66" s="459"/>
      <c r="AU66" s="459"/>
      <c r="AV66" s="459"/>
      <c r="AW66" s="459"/>
      <c r="AX66" s="459"/>
      <c r="AY66" s="459"/>
      <c r="AZ66" s="459"/>
      <c r="BA66" s="459"/>
      <c r="BB66" s="459"/>
      <c r="BC66" s="459"/>
      <c r="BD66" s="460"/>
    </row>
    <row r="67" spans="1:56" ht="15.75" x14ac:dyDescent="0.25">
      <c r="A67" s="466"/>
      <c r="B67" s="464"/>
      <c r="C67" s="465"/>
      <c r="D67" s="457"/>
      <c r="E67" s="457"/>
      <c r="F67" s="457"/>
      <c r="G67" s="457"/>
      <c r="H67" s="457"/>
      <c r="I67" s="457"/>
      <c r="J67" s="457"/>
      <c r="K67" s="457"/>
      <c r="L67" s="457"/>
      <c r="M67" s="457"/>
      <c r="N67" s="457"/>
      <c r="O67" s="457"/>
      <c r="P67" s="457"/>
      <c r="Q67" s="457"/>
      <c r="R67" s="457"/>
      <c r="S67" s="457"/>
      <c r="T67" s="457"/>
      <c r="U67" s="457"/>
      <c r="V67" s="457"/>
      <c r="W67" s="457"/>
      <c r="X67" s="457"/>
      <c r="Y67" s="457"/>
      <c r="Z67" s="457"/>
      <c r="AA67" s="457"/>
      <c r="AB67" s="457"/>
      <c r="AC67" s="457"/>
      <c r="AD67" s="457"/>
      <c r="AE67" s="457"/>
      <c r="AF67" s="457"/>
      <c r="AG67" s="457"/>
      <c r="AH67" s="457"/>
      <c r="AI67" s="457"/>
      <c r="AJ67" s="457"/>
      <c r="AK67" s="457"/>
      <c r="AL67" s="457"/>
      <c r="AM67" s="457"/>
      <c r="AN67" s="457"/>
      <c r="AO67" s="457"/>
      <c r="AP67" s="457"/>
      <c r="AQ67" s="457"/>
      <c r="AR67" s="459"/>
      <c r="AS67" s="459"/>
      <c r="AT67" s="459"/>
      <c r="AU67" s="459"/>
      <c r="AV67" s="459"/>
      <c r="AW67" s="459"/>
      <c r="AX67" s="459"/>
      <c r="AY67" s="459"/>
      <c r="AZ67" s="459"/>
      <c r="BA67" s="459"/>
      <c r="BB67" s="459"/>
      <c r="BC67" s="459"/>
      <c r="BD67" s="460"/>
    </row>
    <row r="68" spans="1:56" x14ac:dyDescent="0.2">
      <c r="AS68" s="451"/>
      <c r="BD68" s="470"/>
    </row>
    <row r="69" spans="1:56" x14ac:dyDescent="0.2">
      <c r="BD69" s="470"/>
    </row>
    <row r="70" spans="1:56" ht="24" customHeight="1" x14ac:dyDescent="0.2">
      <c r="BD70" s="470"/>
    </row>
    <row r="71" spans="1:56" ht="20.45" customHeight="1" x14ac:dyDescent="0.2">
      <c r="BD71" s="470"/>
    </row>
    <row r="72" spans="1:56" ht="22.9" customHeight="1" x14ac:dyDescent="0.2">
      <c r="BD72" s="470"/>
    </row>
    <row r="73" spans="1:56" x14ac:dyDescent="0.2">
      <c r="BD73" s="470"/>
    </row>
    <row r="74" spans="1:56" x14ac:dyDescent="0.2">
      <c r="BD74" s="470"/>
    </row>
    <row r="75" spans="1:56" x14ac:dyDescent="0.2">
      <c r="BD75" s="470"/>
    </row>
    <row r="76" spans="1:56" ht="19.899999999999999" customHeight="1" x14ac:dyDescent="0.2">
      <c r="BD76" s="470"/>
    </row>
    <row r="77" spans="1:56" x14ac:dyDescent="0.2">
      <c r="BD77" s="470"/>
    </row>
    <row r="78" spans="1:56" x14ac:dyDescent="0.2">
      <c r="BD78" s="470"/>
    </row>
    <row r="79" spans="1:56" x14ac:dyDescent="0.2">
      <c r="BD79" s="470"/>
    </row>
  </sheetData>
  <mergeCells count="33">
    <mergeCell ref="A1:BA1"/>
    <mergeCell ref="Q2:AE2"/>
    <mergeCell ref="A3:A7"/>
    <mergeCell ref="B3:B7"/>
    <mergeCell ref="C3:C7"/>
    <mergeCell ref="D3:G5"/>
    <mergeCell ref="H3:H7"/>
    <mergeCell ref="I3:K5"/>
    <mergeCell ref="L3:L7"/>
    <mergeCell ref="M3:P5"/>
    <mergeCell ref="AV3:AX5"/>
    <mergeCell ref="AY3:AY7"/>
    <mergeCell ref="AZ3:BC5"/>
    <mergeCell ref="BD3:BD7"/>
    <mergeCell ref="AD3:AG5"/>
    <mergeCell ref="AH3:AH7"/>
    <mergeCell ref="AI3:AK5"/>
    <mergeCell ref="AL3:AL7"/>
    <mergeCell ref="AM3:AP5"/>
    <mergeCell ref="AQ3:AT5"/>
    <mergeCell ref="E28:J28"/>
    <mergeCell ref="L28:P28"/>
    <mergeCell ref="E32:J32"/>
    <mergeCell ref="Q32:U32"/>
    <mergeCell ref="AU3:AU7"/>
    <mergeCell ref="Q3:T5"/>
    <mergeCell ref="U3:U7"/>
    <mergeCell ref="V3:X5"/>
    <mergeCell ref="Y3:Y7"/>
    <mergeCell ref="Z3:AB5"/>
    <mergeCell ref="AC3:AC7"/>
    <mergeCell ref="E27:J27"/>
    <mergeCell ref="L27:P27"/>
  </mergeCells>
  <pageMargins left="0.31496062992125984" right="0.19685039370078741" top="0.27559055118110237" bottom="0.51181102362204722" header="0.11811023622047245" footer="0.31496062992125984"/>
  <pageSetup paperSize="9" scale="66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1"/>
  <sheetViews>
    <sheetView zoomScale="78" zoomScaleNormal="78" workbookViewId="0">
      <selection activeCell="X6" sqref="X6"/>
    </sheetView>
  </sheetViews>
  <sheetFormatPr defaultRowHeight="12.75" x14ac:dyDescent="0.2"/>
  <cols>
    <col min="1" max="1" width="18.28515625" customWidth="1"/>
    <col min="2" max="2" width="5.42578125" customWidth="1"/>
    <col min="3" max="3" width="5.140625" customWidth="1"/>
    <col min="4" max="32" width="3.7109375" customWidth="1"/>
    <col min="33" max="33" width="3.28515625" customWidth="1"/>
    <col min="34" max="34" width="3.42578125" customWidth="1"/>
    <col min="35" max="35" width="3.140625" customWidth="1"/>
    <col min="36" max="37" width="2.85546875" customWidth="1"/>
    <col min="38" max="38" width="3.140625" customWidth="1"/>
    <col min="39" max="39" width="3.5703125" customWidth="1"/>
    <col min="40" max="40" width="3.28515625" customWidth="1"/>
    <col min="41" max="45" width="3.140625" customWidth="1"/>
    <col min="46" max="46" width="3" customWidth="1"/>
    <col min="47" max="48" width="2.7109375" customWidth="1"/>
    <col min="49" max="49" width="3" customWidth="1"/>
    <col min="50" max="50" width="2.85546875" customWidth="1"/>
    <col min="51" max="51" width="3" customWidth="1"/>
    <col min="52" max="52" width="2.28515625" customWidth="1"/>
    <col min="53" max="53" width="2.7109375" customWidth="1"/>
    <col min="54" max="54" width="3" customWidth="1"/>
    <col min="55" max="55" width="2.85546875" customWidth="1"/>
    <col min="56" max="56" width="4.28515625" customWidth="1"/>
  </cols>
  <sheetData>
    <row r="1" spans="1:56" ht="25.5" customHeight="1" x14ac:dyDescent="0.2">
      <c r="A1" s="651" t="s">
        <v>391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651"/>
      <c r="AF1" s="651"/>
      <c r="AG1" s="651"/>
      <c r="AH1" s="651"/>
      <c r="AI1" s="651"/>
      <c r="AJ1" s="651"/>
      <c r="AK1" s="651"/>
      <c r="AL1" s="651"/>
      <c r="AM1" s="651"/>
      <c r="AN1" s="651"/>
      <c r="AO1" s="651"/>
      <c r="AP1" s="651"/>
      <c r="AQ1" s="651"/>
      <c r="AR1" s="651"/>
      <c r="AS1" s="651"/>
      <c r="AT1" s="651"/>
      <c r="AU1" s="651"/>
      <c r="AV1" s="651"/>
      <c r="AW1" s="651"/>
      <c r="AX1" s="651"/>
      <c r="AY1" s="651"/>
      <c r="AZ1" s="651"/>
      <c r="BA1" s="651"/>
    </row>
    <row r="2" spans="1:56" ht="25.5" customHeight="1" thickBot="1" x14ac:dyDescent="0.3">
      <c r="Q2" s="766" t="s">
        <v>377</v>
      </c>
      <c r="R2" s="766"/>
      <c r="S2" s="766"/>
      <c r="T2" s="766"/>
      <c r="U2" s="766"/>
      <c r="V2" s="766"/>
      <c r="W2" s="766"/>
      <c r="X2" s="766"/>
      <c r="Y2" s="766"/>
      <c r="Z2" s="766"/>
      <c r="AA2" s="766"/>
      <c r="AB2" s="766"/>
      <c r="AC2" s="766"/>
      <c r="AD2" s="766"/>
      <c r="AE2" s="766"/>
    </row>
    <row r="3" spans="1:56" ht="25.5" customHeight="1" thickBot="1" x14ac:dyDescent="0.25">
      <c r="A3" s="767" t="s">
        <v>268</v>
      </c>
      <c r="B3" s="770" t="s">
        <v>269</v>
      </c>
      <c r="C3" s="770" t="s">
        <v>270</v>
      </c>
      <c r="D3" s="773" t="s">
        <v>2</v>
      </c>
      <c r="E3" s="774"/>
      <c r="F3" s="774"/>
      <c r="G3" s="775"/>
      <c r="H3" s="782" t="s">
        <v>3</v>
      </c>
      <c r="I3" s="773" t="s">
        <v>4</v>
      </c>
      <c r="J3" s="774"/>
      <c r="K3" s="775"/>
      <c r="L3" s="782" t="s">
        <v>5</v>
      </c>
      <c r="M3" s="773" t="s">
        <v>6</v>
      </c>
      <c r="N3" s="774"/>
      <c r="O3" s="774"/>
      <c r="P3" s="775"/>
      <c r="Q3" s="773" t="s">
        <v>7</v>
      </c>
      <c r="R3" s="774"/>
      <c r="S3" s="774"/>
      <c r="T3" s="775"/>
      <c r="U3" s="799" t="s">
        <v>21</v>
      </c>
      <c r="V3" s="793" t="s">
        <v>9</v>
      </c>
      <c r="W3" s="794"/>
      <c r="X3" s="795"/>
      <c r="Y3" s="775" t="s">
        <v>8</v>
      </c>
      <c r="Z3" s="773" t="s">
        <v>10</v>
      </c>
      <c r="AA3" s="774"/>
      <c r="AB3" s="775"/>
      <c r="AC3" s="782" t="s">
        <v>345</v>
      </c>
      <c r="AD3" s="773" t="s">
        <v>12</v>
      </c>
      <c r="AE3" s="774"/>
      <c r="AF3" s="774"/>
      <c r="AG3" s="775"/>
      <c r="AH3" s="782" t="s">
        <v>11</v>
      </c>
      <c r="AI3" s="774" t="s">
        <v>15</v>
      </c>
      <c r="AJ3" s="774"/>
      <c r="AK3" s="775"/>
      <c r="AL3" s="782" t="s">
        <v>347</v>
      </c>
      <c r="AM3" s="773" t="s">
        <v>16</v>
      </c>
      <c r="AN3" s="774"/>
      <c r="AO3" s="774"/>
      <c r="AP3" s="775"/>
      <c r="AQ3" s="773" t="s">
        <v>17</v>
      </c>
      <c r="AR3" s="774"/>
      <c r="AS3" s="774"/>
      <c r="AT3" s="775"/>
      <c r="AU3" s="782" t="s">
        <v>14</v>
      </c>
      <c r="AV3" s="773" t="s">
        <v>18</v>
      </c>
      <c r="AW3" s="774"/>
      <c r="AX3" s="775"/>
      <c r="AY3" s="782" t="s">
        <v>20</v>
      </c>
      <c r="AZ3" s="785" t="s">
        <v>19</v>
      </c>
      <c r="BA3" s="785"/>
      <c r="BB3" s="785"/>
      <c r="BC3" s="786"/>
      <c r="BD3" s="787" t="s">
        <v>271</v>
      </c>
    </row>
    <row r="4" spans="1:56" ht="25.5" customHeight="1" thickBot="1" x14ac:dyDescent="0.25">
      <c r="A4" s="768"/>
      <c r="B4" s="771"/>
      <c r="C4" s="771"/>
      <c r="D4" s="776"/>
      <c r="E4" s="777"/>
      <c r="F4" s="777"/>
      <c r="G4" s="778"/>
      <c r="H4" s="783"/>
      <c r="I4" s="776"/>
      <c r="J4" s="777"/>
      <c r="K4" s="778"/>
      <c r="L4" s="783"/>
      <c r="M4" s="776"/>
      <c r="N4" s="777"/>
      <c r="O4" s="777"/>
      <c r="P4" s="778"/>
      <c r="Q4" s="776"/>
      <c r="R4" s="777"/>
      <c r="S4" s="777"/>
      <c r="T4" s="778"/>
      <c r="U4" s="800"/>
      <c r="V4" s="796"/>
      <c r="W4" s="797"/>
      <c r="X4" s="798"/>
      <c r="Y4" s="778"/>
      <c r="Z4" s="776"/>
      <c r="AA4" s="777"/>
      <c r="AB4" s="778"/>
      <c r="AC4" s="783"/>
      <c r="AD4" s="776"/>
      <c r="AE4" s="777"/>
      <c r="AF4" s="777"/>
      <c r="AG4" s="778"/>
      <c r="AH4" s="783"/>
      <c r="AI4" s="777"/>
      <c r="AJ4" s="777"/>
      <c r="AK4" s="778"/>
      <c r="AL4" s="783"/>
      <c r="AM4" s="776"/>
      <c r="AN4" s="777"/>
      <c r="AO4" s="777"/>
      <c r="AP4" s="778"/>
      <c r="AQ4" s="776"/>
      <c r="AR4" s="777"/>
      <c r="AS4" s="777"/>
      <c r="AT4" s="778"/>
      <c r="AU4" s="783"/>
      <c r="AV4" s="776"/>
      <c r="AW4" s="777"/>
      <c r="AX4" s="778"/>
      <c r="AY4" s="783"/>
      <c r="AZ4" s="785"/>
      <c r="BA4" s="785"/>
      <c r="BB4" s="785"/>
      <c r="BC4" s="786"/>
      <c r="BD4" s="787"/>
    </row>
    <row r="5" spans="1:56" ht="25.5" customHeight="1" thickBot="1" x14ac:dyDescent="0.25">
      <c r="A5" s="768"/>
      <c r="B5" s="771"/>
      <c r="C5" s="771"/>
      <c r="D5" s="779"/>
      <c r="E5" s="780"/>
      <c r="F5" s="780"/>
      <c r="G5" s="781"/>
      <c r="H5" s="783"/>
      <c r="I5" s="779"/>
      <c r="J5" s="780"/>
      <c r="K5" s="781"/>
      <c r="L5" s="783"/>
      <c r="M5" s="779"/>
      <c r="N5" s="780"/>
      <c r="O5" s="780"/>
      <c r="P5" s="781"/>
      <c r="Q5" s="779"/>
      <c r="R5" s="780"/>
      <c r="S5" s="780"/>
      <c r="T5" s="781"/>
      <c r="U5" s="800"/>
      <c r="V5" s="796"/>
      <c r="W5" s="797"/>
      <c r="X5" s="798"/>
      <c r="Y5" s="778"/>
      <c r="Z5" s="779"/>
      <c r="AA5" s="780"/>
      <c r="AB5" s="781"/>
      <c r="AC5" s="783"/>
      <c r="AD5" s="779"/>
      <c r="AE5" s="780"/>
      <c r="AF5" s="780"/>
      <c r="AG5" s="781"/>
      <c r="AH5" s="783"/>
      <c r="AI5" s="780"/>
      <c r="AJ5" s="780"/>
      <c r="AK5" s="781"/>
      <c r="AL5" s="783"/>
      <c r="AM5" s="779"/>
      <c r="AN5" s="780"/>
      <c r="AO5" s="780"/>
      <c r="AP5" s="781"/>
      <c r="AQ5" s="779"/>
      <c r="AR5" s="780"/>
      <c r="AS5" s="780"/>
      <c r="AT5" s="781"/>
      <c r="AU5" s="783"/>
      <c r="AV5" s="779"/>
      <c r="AW5" s="780"/>
      <c r="AX5" s="781"/>
      <c r="AY5" s="783"/>
      <c r="AZ5" s="785"/>
      <c r="BA5" s="785"/>
      <c r="BB5" s="785"/>
      <c r="BC5" s="786"/>
      <c r="BD5" s="787"/>
    </row>
    <row r="6" spans="1:56" ht="25.5" customHeight="1" thickBot="1" x14ac:dyDescent="0.25">
      <c r="A6" s="768"/>
      <c r="B6" s="771"/>
      <c r="C6" s="771"/>
      <c r="D6" s="399">
        <v>1</v>
      </c>
      <c r="E6" s="400">
        <v>8</v>
      </c>
      <c r="F6" s="400">
        <v>15</v>
      </c>
      <c r="G6" s="401">
        <v>22</v>
      </c>
      <c r="H6" s="783"/>
      <c r="I6" s="399">
        <v>6</v>
      </c>
      <c r="J6" s="400">
        <v>13</v>
      </c>
      <c r="K6" s="401">
        <v>20</v>
      </c>
      <c r="L6" s="783"/>
      <c r="M6" s="399" t="s">
        <v>353</v>
      </c>
      <c r="N6" s="400">
        <v>10</v>
      </c>
      <c r="O6" s="400">
        <v>17</v>
      </c>
      <c r="P6" s="401">
        <v>24</v>
      </c>
      <c r="Q6" s="402">
        <v>1</v>
      </c>
      <c r="R6" s="400">
        <v>8</v>
      </c>
      <c r="S6" s="400">
        <v>15</v>
      </c>
      <c r="T6" s="401">
        <v>22</v>
      </c>
      <c r="U6" s="800"/>
      <c r="V6" s="627">
        <v>5</v>
      </c>
      <c r="W6" s="535">
        <v>12</v>
      </c>
      <c r="X6" s="506">
        <v>19</v>
      </c>
      <c r="Y6" s="778"/>
      <c r="Z6" s="399">
        <v>2</v>
      </c>
      <c r="AA6" s="400">
        <v>9</v>
      </c>
      <c r="AB6" s="401">
        <v>16</v>
      </c>
      <c r="AC6" s="783"/>
      <c r="AD6" s="399" t="s">
        <v>346</v>
      </c>
      <c r="AE6" s="400">
        <v>9</v>
      </c>
      <c r="AF6" s="400">
        <v>16</v>
      </c>
      <c r="AG6" s="401">
        <v>23</v>
      </c>
      <c r="AH6" s="783"/>
      <c r="AI6" s="399">
        <v>6</v>
      </c>
      <c r="AJ6" s="400">
        <v>13</v>
      </c>
      <c r="AK6" s="401">
        <v>20</v>
      </c>
      <c r="AL6" s="783"/>
      <c r="AM6" s="399" t="s">
        <v>348</v>
      </c>
      <c r="AN6" s="400">
        <v>11</v>
      </c>
      <c r="AO6" s="400">
        <v>18</v>
      </c>
      <c r="AP6" s="401">
        <v>25</v>
      </c>
      <c r="AQ6" s="402">
        <v>1</v>
      </c>
      <c r="AR6" s="400" t="s">
        <v>352</v>
      </c>
      <c r="AS6" s="403">
        <v>15</v>
      </c>
      <c r="AT6" s="404">
        <v>22</v>
      </c>
      <c r="AU6" s="783"/>
      <c r="AV6" s="399">
        <v>6</v>
      </c>
      <c r="AW6" s="400">
        <v>13</v>
      </c>
      <c r="AX6" s="401">
        <v>20</v>
      </c>
      <c r="AY6" s="783"/>
      <c r="AZ6" s="524">
        <v>3</v>
      </c>
      <c r="BA6" s="524">
        <v>10</v>
      </c>
      <c r="BB6" s="524">
        <v>17</v>
      </c>
      <c r="BC6" s="525">
        <v>24</v>
      </c>
      <c r="BD6" s="787"/>
    </row>
    <row r="7" spans="1:56" ht="25.5" customHeight="1" thickBot="1" x14ac:dyDescent="0.25">
      <c r="A7" s="769"/>
      <c r="B7" s="772"/>
      <c r="C7" s="772"/>
      <c r="D7" s="408">
        <v>7</v>
      </c>
      <c r="E7" s="409">
        <v>14</v>
      </c>
      <c r="F7" s="409">
        <v>21</v>
      </c>
      <c r="G7" s="410">
        <v>28</v>
      </c>
      <c r="H7" s="784"/>
      <c r="I7" s="411">
        <v>12</v>
      </c>
      <c r="J7" s="409">
        <v>19</v>
      </c>
      <c r="K7" s="410">
        <v>26</v>
      </c>
      <c r="L7" s="784"/>
      <c r="M7" s="411">
        <v>9</v>
      </c>
      <c r="N7" s="409">
        <v>16</v>
      </c>
      <c r="O7" s="409">
        <v>23</v>
      </c>
      <c r="P7" s="410">
        <v>30</v>
      </c>
      <c r="Q7" s="411">
        <v>7</v>
      </c>
      <c r="R7" s="409">
        <v>14</v>
      </c>
      <c r="S7" s="409">
        <v>21</v>
      </c>
      <c r="T7" s="410">
        <v>28</v>
      </c>
      <c r="U7" s="801"/>
      <c r="V7" s="628">
        <v>11</v>
      </c>
      <c r="W7" s="536">
        <v>18</v>
      </c>
      <c r="X7" s="537">
        <v>25</v>
      </c>
      <c r="Y7" s="781"/>
      <c r="Z7" s="411">
        <v>8</v>
      </c>
      <c r="AA7" s="409">
        <v>15</v>
      </c>
      <c r="AB7" s="410">
        <v>22</v>
      </c>
      <c r="AC7" s="784"/>
      <c r="AD7" s="411">
        <v>8</v>
      </c>
      <c r="AE7" s="409">
        <v>15</v>
      </c>
      <c r="AF7" s="409">
        <v>22</v>
      </c>
      <c r="AG7" s="410">
        <v>29</v>
      </c>
      <c r="AH7" s="784"/>
      <c r="AI7" s="411">
        <v>12</v>
      </c>
      <c r="AJ7" s="409">
        <v>19</v>
      </c>
      <c r="AK7" s="410">
        <v>26</v>
      </c>
      <c r="AL7" s="784"/>
      <c r="AM7" s="411">
        <v>10</v>
      </c>
      <c r="AN7" s="409">
        <v>17</v>
      </c>
      <c r="AO7" s="409">
        <v>24</v>
      </c>
      <c r="AP7" s="410">
        <v>31</v>
      </c>
      <c r="AQ7" s="411">
        <v>7</v>
      </c>
      <c r="AR7" s="409">
        <v>14</v>
      </c>
      <c r="AS7" s="412">
        <v>21</v>
      </c>
      <c r="AT7" s="413">
        <v>28</v>
      </c>
      <c r="AU7" s="784"/>
      <c r="AV7" s="411">
        <v>12</v>
      </c>
      <c r="AW7" s="409">
        <v>19</v>
      </c>
      <c r="AX7" s="410">
        <v>26</v>
      </c>
      <c r="AY7" s="784"/>
      <c r="AZ7" s="524">
        <v>9</v>
      </c>
      <c r="BA7" s="524">
        <v>16</v>
      </c>
      <c r="BB7" s="524">
        <v>23</v>
      </c>
      <c r="BC7" s="525">
        <v>31</v>
      </c>
      <c r="BD7" s="787"/>
    </row>
    <row r="8" spans="1:56" ht="25.5" customHeight="1" thickBot="1" x14ac:dyDescent="0.3">
      <c r="A8" s="414" t="s">
        <v>273</v>
      </c>
      <c r="B8" s="416">
        <f>C8+BD8</f>
        <v>864</v>
      </c>
      <c r="C8" s="417">
        <f t="shared" ref="C8:S8" si="0">SUM(C9:C19)</f>
        <v>468</v>
      </c>
      <c r="D8" s="418">
        <v>36</v>
      </c>
      <c r="E8" s="418">
        <f t="shared" si="0"/>
        <v>30</v>
      </c>
      <c r="F8" s="418">
        <f t="shared" si="0"/>
        <v>30</v>
      </c>
      <c r="G8" s="418">
        <f t="shared" si="0"/>
        <v>30</v>
      </c>
      <c r="H8" s="418">
        <f t="shared" si="0"/>
        <v>30</v>
      </c>
      <c r="I8" s="418">
        <f t="shared" si="0"/>
        <v>30</v>
      </c>
      <c r="J8" s="418">
        <f t="shared" si="0"/>
        <v>30</v>
      </c>
      <c r="K8" s="418">
        <f t="shared" si="0"/>
        <v>30</v>
      </c>
      <c r="L8" s="418">
        <f t="shared" si="0"/>
        <v>30</v>
      </c>
      <c r="M8" s="418">
        <f t="shared" si="0"/>
        <v>30</v>
      </c>
      <c r="N8" s="418">
        <f t="shared" si="0"/>
        <v>30</v>
      </c>
      <c r="O8" s="418">
        <f t="shared" si="0"/>
        <v>30</v>
      </c>
      <c r="P8" s="418">
        <f t="shared" si="0"/>
        <v>30</v>
      </c>
      <c r="Q8" s="418">
        <f t="shared" si="0"/>
        <v>36</v>
      </c>
      <c r="R8" s="418">
        <f t="shared" si="0"/>
        <v>36</v>
      </c>
      <c r="S8" s="418">
        <f t="shared" si="0"/>
        <v>36</v>
      </c>
      <c r="T8" s="418">
        <v>36</v>
      </c>
      <c r="U8" s="418">
        <f>SUM(U9:U19)</f>
        <v>0</v>
      </c>
      <c r="V8" s="430">
        <v>0</v>
      </c>
      <c r="W8" s="418">
        <f>SUM(W9:W19)</f>
        <v>36</v>
      </c>
      <c r="X8" s="418">
        <f>SUM(X9:X19)</f>
        <v>36</v>
      </c>
      <c r="Y8" s="418">
        <f t="shared" ref="Y8:AN8" si="1">SUM(Y9:Y19)</f>
        <v>36</v>
      </c>
      <c r="Z8" s="418">
        <f t="shared" si="1"/>
        <v>36</v>
      </c>
      <c r="AA8" s="418">
        <f t="shared" si="1"/>
        <v>36</v>
      </c>
      <c r="AB8" s="418">
        <f t="shared" si="1"/>
        <v>36</v>
      </c>
      <c r="AC8" s="418">
        <f t="shared" si="1"/>
        <v>36</v>
      </c>
      <c r="AD8" s="418">
        <f t="shared" si="1"/>
        <v>36</v>
      </c>
      <c r="AE8" s="418">
        <f t="shared" si="1"/>
        <v>0</v>
      </c>
      <c r="AF8" s="418">
        <f t="shared" si="1"/>
        <v>0</v>
      </c>
      <c r="AG8" s="418">
        <f t="shared" si="1"/>
        <v>0</v>
      </c>
      <c r="AH8" s="418">
        <f t="shared" si="1"/>
        <v>0</v>
      </c>
      <c r="AI8" s="418">
        <f t="shared" si="1"/>
        <v>0</v>
      </c>
      <c r="AJ8" s="418">
        <f t="shared" si="1"/>
        <v>0</v>
      </c>
      <c r="AK8" s="418">
        <f t="shared" si="1"/>
        <v>0</v>
      </c>
      <c r="AL8" s="418">
        <f t="shared" si="1"/>
        <v>36</v>
      </c>
      <c r="AM8" s="418">
        <f t="shared" si="1"/>
        <v>36</v>
      </c>
      <c r="AN8" s="418">
        <f t="shared" si="1"/>
        <v>36</v>
      </c>
      <c r="AO8" s="526">
        <v>36</v>
      </c>
      <c r="AP8" s="526">
        <v>36</v>
      </c>
      <c r="AQ8" s="526">
        <v>36</v>
      </c>
      <c r="AR8" s="526">
        <v>36</v>
      </c>
      <c r="AS8" s="527">
        <v>36</v>
      </c>
      <c r="AT8" s="527">
        <v>36</v>
      </c>
      <c r="AU8" s="427"/>
      <c r="AV8" s="427"/>
      <c r="AW8" s="427"/>
      <c r="AX8" s="427"/>
      <c r="AY8" s="427"/>
      <c r="AZ8" s="427"/>
      <c r="BA8" s="427"/>
      <c r="BB8" s="427"/>
      <c r="BC8" s="512"/>
      <c r="BD8" s="422">
        <f>SUM(BD9:BD59)-BD40</f>
        <v>396</v>
      </c>
    </row>
    <row r="9" spans="1:56" ht="35.1" customHeight="1" thickBot="1" x14ac:dyDescent="0.3">
      <c r="A9" s="445" t="s">
        <v>328</v>
      </c>
      <c r="B9" s="416">
        <f t="shared" ref="B9:B19" si="2">SUM(D9:BC9)</f>
        <v>52</v>
      </c>
      <c r="C9" s="417">
        <f>SUM(E9:S9)</f>
        <v>30</v>
      </c>
      <c r="D9" s="534"/>
      <c r="E9" s="418">
        <v>2</v>
      </c>
      <c r="F9" s="418">
        <v>2</v>
      </c>
      <c r="G9" s="418">
        <v>2</v>
      </c>
      <c r="H9" s="418">
        <v>2</v>
      </c>
      <c r="I9" s="418">
        <v>2</v>
      </c>
      <c r="J9" s="418">
        <v>2</v>
      </c>
      <c r="K9" s="418">
        <v>2</v>
      </c>
      <c r="L9" s="418">
        <v>2</v>
      </c>
      <c r="M9" s="418">
        <v>2</v>
      </c>
      <c r="N9" s="418">
        <v>2</v>
      </c>
      <c r="O9" s="418">
        <v>2</v>
      </c>
      <c r="P9" s="418">
        <v>2</v>
      </c>
      <c r="Q9" s="418">
        <v>2</v>
      </c>
      <c r="R9" s="418">
        <v>2</v>
      </c>
      <c r="S9" s="430">
        <v>2</v>
      </c>
      <c r="T9" s="629"/>
      <c r="U9" s="630"/>
      <c r="V9" s="631"/>
      <c r="W9" s="427">
        <v>1</v>
      </c>
      <c r="X9" s="427">
        <v>1</v>
      </c>
      <c r="Y9" s="427">
        <v>1</v>
      </c>
      <c r="Z9" s="427">
        <v>1</v>
      </c>
      <c r="AA9" s="427">
        <v>1</v>
      </c>
      <c r="AB9" s="427">
        <v>1</v>
      </c>
      <c r="AC9" s="427">
        <v>1</v>
      </c>
      <c r="AD9" s="427">
        <v>1</v>
      </c>
      <c r="AE9" s="420"/>
      <c r="AF9" s="420"/>
      <c r="AG9" s="632"/>
      <c r="AH9" s="420"/>
      <c r="AI9" s="420"/>
      <c r="AJ9" s="420"/>
      <c r="AK9" s="420"/>
      <c r="AL9" s="427">
        <v>5</v>
      </c>
      <c r="AM9" s="427">
        <v>5</v>
      </c>
      <c r="AN9" s="427">
        <v>4</v>
      </c>
      <c r="AO9" s="633"/>
      <c r="AP9" s="633"/>
      <c r="AQ9" s="633"/>
      <c r="AR9" s="633"/>
      <c r="AS9" s="633"/>
      <c r="AT9" s="633"/>
      <c r="AU9" s="427"/>
      <c r="AV9" s="427"/>
      <c r="AW9" s="427"/>
      <c r="AX9" s="427"/>
      <c r="AY9" s="427"/>
      <c r="AZ9" s="427"/>
      <c r="BA9" s="427"/>
      <c r="BB9" s="427"/>
      <c r="BC9" s="512"/>
      <c r="BD9" s="422">
        <f>SUM(W9:AN9)</f>
        <v>22</v>
      </c>
    </row>
    <row r="10" spans="1:56" ht="35.1" customHeight="1" thickBot="1" x14ac:dyDescent="0.3">
      <c r="A10" s="445" t="s">
        <v>315</v>
      </c>
      <c r="B10" s="416">
        <f>SUM(D10:BC10)</f>
        <v>52</v>
      </c>
      <c r="C10" s="417">
        <f t="shared" ref="C10:C19" si="3">SUM(E10:S10)</f>
        <v>30</v>
      </c>
      <c r="D10" s="534"/>
      <c r="E10" s="418">
        <v>2</v>
      </c>
      <c r="F10" s="418">
        <v>2</v>
      </c>
      <c r="G10" s="418">
        <v>2</v>
      </c>
      <c r="H10" s="418">
        <v>2</v>
      </c>
      <c r="I10" s="418">
        <v>2</v>
      </c>
      <c r="J10" s="418">
        <v>2</v>
      </c>
      <c r="K10" s="418">
        <v>2</v>
      </c>
      <c r="L10" s="418">
        <v>2</v>
      </c>
      <c r="M10" s="418">
        <v>2</v>
      </c>
      <c r="N10" s="418">
        <v>2</v>
      </c>
      <c r="O10" s="418">
        <v>2</v>
      </c>
      <c r="P10" s="418">
        <v>2</v>
      </c>
      <c r="Q10" s="418">
        <v>2</v>
      </c>
      <c r="R10" s="418">
        <v>2</v>
      </c>
      <c r="S10" s="430">
        <v>2</v>
      </c>
      <c r="T10" s="629"/>
      <c r="U10" s="630"/>
      <c r="V10" s="631"/>
      <c r="W10" s="427">
        <v>2</v>
      </c>
      <c r="X10" s="427">
        <v>2</v>
      </c>
      <c r="Y10" s="418">
        <v>2</v>
      </c>
      <c r="Z10" s="425">
        <v>2</v>
      </c>
      <c r="AA10" s="425">
        <v>2</v>
      </c>
      <c r="AB10" s="425">
        <v>2</v>
      </c>
      <c r="AC10" s="425">
        <v>2</v>
      </c>
      <c r="AD10" s="425">
        <v>2</v>
      </c>
      <c r="AE10" s="420"/>
      <c r="AF10" s="420"/>
      <c r="AG10" s="632"/>
      <c r="AH10" s="420"/>
      <c r="AI10" s="420"/>
      <c r="AJ10" s="420"/>
      <c r="AK10" s="420"/>
      <c r="AL10" s="427">
        <v>2</v>
      </c>
      <c r="AM10" s="427">
        <v>2</v>
      </c>
      <c r="AN10" s="427">
        <v>2</v>
      </c>
      <c r="AO10" s="633"/>
      <c r="AP10" s="633"/>
      <c r="AQ10" s="633"/>
      <c r="AR10" s="633"/>
      <c r="AS10" s="633"/>
      <c r="AT10" s="633"/>
      <c r="AU10" s="427"/>
      <c r="AV10" s="427"/>
      <c r="AW10" s="427"/>
      <c r="AX10" s="427"/>
      <c r="AY10" s="427"/>
      <c r="AZ10" s="427"/>
      <c r="BA10" s="427"/>
      <c r="BB10" s="427"/>
      <c r="BC10" s="512"/>
      <c r="BD10" s="422">
        <f t="shared" ref="BD10:BD19" si="4">SUM(W10:AN10)</f>
        <v>22</v>
      </c>
    </row>
    <row r="11" spans="1:56" ht="35.1" customHeight="1" thickBot="1" x14ac:dyDescent="0.3">
      <c r="A11" s="445" t="s">
        <v>329</v>
      </c>
      <c r="B11" s="416">
        <f>SUM(D11:BC11)</f>
        <v>33</v>
      </c>
      <c r="C11" s="417">
        <f t="shared" si="3"/>
        <v>0</v>
      </c>
      <c r="D11" s="534"/>
      <c r="E11" s="418">
        <v>0</v>
      </c>
      <c r="F11" s="418">
        <v>0</v>
      </c>
      <c r="G11" s="418">
        <v>0</v>
      </c>
      <c r="H11" s="418">
        <v>0</v>
      </c>
      <c r="I11" s="418">
        <v>0</v>
      </c>
      <c r="J11" s="418">
        <v>0</v>
      </c>
      <c r="K11" s="418">
        <v>0</v>
      </c>
      <c r="L11" s="418">
        <v>0</v>
      </c>
      <c r="M11" s="418">
        <v>0</v>
      </c>
      <c r="N11" s="418">
        <v>0</v>
      </c>
      <c r="O11" s="418">
        <v>0</v>
      </c>
      <c r="P11" s="418">
        <v>0</v>
      </c>
      <c r="Q11" s="418">
        <v>0</v>
      </c>
      <c r="R11" s="418">
        <v>0</v>
      </c>
      <c r="S11" s="430">
        <v>0</v>
      </c>
      <c r="T11" s="629"/>
      <c r="U11" s="630"/>
      <c r="V11" s="631"/>
      <c r="W11" s="427">
        <v>1</v>
      </c>
      <c r="X11" s="427">
        <v>1</v>
      </c>
      <c r="Y11" s="427">
        <v>1</v>
      </c>
      <c r="Z11" s="427">
        <v>1</v>
      </c>
      <c r="AA11" s="427">
        <v>1</v>
      </c>
      <c r="AB11" s="427">
        <v>1</v>
      </c>
      <c r="AC11" s="427">
        <v>1</v>
      </c>
      <c r="AD11" s="427">
        <v>1</v>
      </c>
      <c r="AE11" s="420"/>
      <c r="AF11" s="420"/>
      <c r="AG11" s="632"/>
      <c r="AH11" s="420"/>
      <c r="AI11" s="420"/>
      <c r="AJ11" s="420"/>
      <c r="AK11" s="420"/>
      <c r="AL11" s="427">
        <v>9</v>
      </c>
      <c r="AM11" s="427">
        <v>8</v>
      </c>
      <c r="AN11" s="427">
        <v>8</v>
      </c>
      <c r="AO11" s="633"/>
      <c r="AP11" s="633"/>
      <c r="AQ11" s="633"/>
      <c r="AR11" s="633"/>
      <c r="AS11" s="633"/>
      <c r="AT11" s="633"/>
      <c r="AU11" s="427"/>
      <c r="AV11" s="427"/>
      <c r="AW11" s="427"/>
      <c r="AX11" s="427"/>
      <c r="AY11" s="427"/>
      <c r="AZ11" s="427"/>
      <c r="BA11" s="427"/>
      <c r="BB11" s="427"/>
      <c r="BC11" s="512"/>
      <c r="BD11" s="422">
        <f t="shared" si="4"/>
        <v>33</v>
      </c>
    </row>
    <row r="12" spans="1:56" ht="35.1" customHeight="1" thickBot="1" x14ac:dyDescent="0.3">
      <c r="A12" s="514" t="s">
        <v>318</v>
      </c>
      <c r="B12" s="416">
        <f t="shared" si="2"/>
        <v>63</v>
      </c>
      <c r="C12" s="417">
        <f t="shared" si="3"/>
        <v>30</v>
      </c>
      <c r="D12" s="534"/>
      <c r="E12" s="418">
        <v>2</v>
      </c>
      <c r="F12" s="418">
        <v>2</v>
      </c>
      <c r="G12" s="418">
        <v>2</v>
      </c>
      <c r="H12" s="418">
        <v>2</v>
      </c>
      <c r="I12" s="418">
        <v>2</v>
      </c>
      <c r="J12" s="418">
        <v>2</v>
      </c>
      <c r="K12" s="418">
        <v>2</v>
      </c>
      <c r="L12" s="418">
        <v>2</v>
      </c>
      <c r="M12" s="418">
        <v>2</v>
      </c>
      <c r="N12" s="418">
        <v>2</v>
      </c>
      <c r="O12" s="418">
        <v>2</v>
      </c>
      <c r="P12" s="418">
        <v>2</v>
      </c>
      <c r="Q12" s="418">
        <v>2</v>
      </c>
      <c r="R12" s="418">
        <v>2</v>
      </c>
      <c r="S12" s="430">
        <v>2</v>
      </c>
      <c r="T12" s="629"/>
      <c r="U12" s="630"/>
      <c r="V12" s="634"/>
      <c r="W12" s="427">
        <v>2</v>
      </c>
      <c r="X12" s="427">
        <v>2</v>
      </c>
      <c r="Y12" s="418">
        <v>2</v>
      </c>
      <c r="Z12" s="425">
        <v>2</v>
      </c>
      <c r="AA12" s="427">
        <v>2</v>
      </c>
      <c r="AB12" s="427">
        <v>2</v>
      </c>
      <c r="AC12" s="427">
        <v>2</v>
      </c>
      <c r="AD12" s="427">
        <v>2</v>
      </c>
      <c r="AE12" s="420"/>
      <c r="AF12" s="420"/>
      <c r="AG12" s="632"/>
      <c r="AH12" s="420"/>
      <c r="AI12" s="420"/>
      <c r="AJ12" s="420"/>
      <c r="AK12" s="420"/>
      <c r="AL12" s="427">
        <v>5</v>
      </c>
      <c r="AM12" s="427">
        <v>6</v>
      </c>
      <c r="AN12" s="427">
        <v>6</v>
      </c>
      <c r="AO12" s="633"/>
      <c r="AP12" s="633"/>
      <c r="AQ12" s="633"/>
      <c r="AR12" s="633"/>
      <c r="AS12" s="633"/>
      <c r="AT12" s="633"/>
      <c r="AU12" s="427"/>
      <c r="AV12" s="427"/>
      <c r="AW12" s="427"/>
      <c r="AX12" s="427"/>
      <c r="AY12" s="427"/>
      <c r="AZ12" s="427"/>
      <c r="BA12" s="427"/>
      <c r="BB12" s="427"/>
      <c r="BC12" s="512"/>
      <c r="BD12" s="422">
        <f t="shared" si="4"/>
        <v>33</v>
      </c>
    </row>
    <row r="13" spans="1:56" ht="35.1" customHeight="1" thickBot="1" x14ac:dyDescent="0.3">
      <c r="A13" s="445" t="s">
        <v>153</v>
      </c>
      <c r="B13" s="416">
        <f t="shared" si="2"/>
        <v>114</v>
      </c>
      <c r="C13" s="417">
        <f t="shared" si="3"/>
        <v>48</v>
      </c>
      <c r="D13" s="534"/>
      <c r="E13" s="418">
        <v>3</v>
      </c>
      <c r="F13" s="418">
        <v>3</v>
      </c>
      <c r="G13" s="418">
        <v>3</v>
      </c>
      <c r="H13" s="418">
        <v>3</v>
      </c>
      <c r="I13" s="418">
        <v>3</v>
      </c>
      <c r="J13" s="418">
        <v>3</v>
      </c>
      <c r="K13" s="418">
        <v>3</v>
      </c>
      <c r="L13" s="418">
        <v>3</v>
      </c>
      <c r="M13" s="418">
        <v>3</v>
      </c>
      <c r="N13" s="418">
        <v>3</v>
      </c>
      <c r="O13" s="418">
        <v>3</v>
      </c>
      <c r="P13" s="418">
        <v>3</v>
      </c>
      <c r="Q13" s="418">
        <v>4</v>
      </c>
      <c r="R13" s="418">
        <v>4</v>
      </c>
      <c r="S13" s="430">
        <v>4</v>
      </c>
      <c r="T13" s="629"/>
      <c r="U13" s="630"/>
      <c r="V13" s="634"/>
      <c r="W13" s="427">
        <v>2</v>
      </c>
      <c r="X13" s="427">
        <v>2</v>
      </c>
      <c r="Y13" s="427">
        <v>2</v>
      </c>
      <c r="Z13" s="427">
        <v>2</v>
      </c>
      <c r="AA13" s="427">
        <v>3</v>
      </c>
      <c r="AB13" s="427">
        <v>3</v>
      </c>
      <c r="AC13" s="427">
        <v>3</v>
      </c>
      <c r="AD13" s="427">
        <v>3</v>
      </c>
      <c r="AE13" s="420"/>
      <c r="AF13" s="420"/>
      <c r="AG13" s="632"/>
      <c r="AH13" s="420"/>
      <c r="AI13" s="420"/>
      <c r="AJ13" s="420"/>
      <c r="AK13" s="420"/>
      <c r="AL13" s="427">
        <v>15</v>
      </c>
      <c r="AM13" s="427">
        <v>15</v>
      </c>
      <c r="AN13" s="427">
        <v>16</v>
      </c>
      <c r="AO13" s="633"/>
      <c r="AP13" s="633"/>
      <c r="AQ13" s="633"/>
      <c r="AR13" s="633"/>
      <c r="AS13" s="635"/>
      <c r="AT13" s="635"/>
      <c r="AU13" s="440"/>
      <c r="AV13" s="440"/>
      <c r="AW13" s="440"/>
      <c r="AX13" s="440"/>
      <c r="AY13" s="440"/>
      <c r="AZ13" s="440"/>
      <c r="BA13" s="440"/>
      <c r="BB13" s="440"/>
      <c r="BC13" s="530"/>
      <c r="BD13" s="422">
        <f t="shared" si="4"/>
        <v>66</v>
      </c>
    </row>
    <row r="14" spans="1:56" ht="35.1" customHeight="1" thickBot="1" x14ac:dyDescent="0.3">
      <c r="A14" s="510" t="s">
        <v>331</v>
      </c>
      <c r="B14" s="416">
        <f t="shared" si="2"/>
        <v>36</v>
      </c>
      <c r="C14" s="417">
        <f t="shared" si="3"/>
        <v>36</v>
      </c>
      <c r="D14" s="534"/>
      <c r="E14" s="418">
        <v>2</v>
      </c>
      <c r="F14" s="418">
        <v>2</v>
      </c>
      <c r="G14" s="418">
        <v>2</v>
      </c>
      <c r="H14" s="418">
        <v>2</v>
      </c>
      <c r="I14" s="418">
        <v>2</v>
      </c>
      <c r="J14" s="418">
        <v>2</v>
      </c>
      <c r="K14" s="418">
        <v>2</v>
      </c>
      <c r="L14" s="418">
        <v>2</v>
      </c>
      <c r="M14" s="418">
        <v>2</v>
      </c>
      <c r="N14" s="418">
        <v>2</v>
      </c>
      <c r="O14" s="418">
        <v>2</v>
      </c>
      <c r="P14" s="418">
        <v>2</v>
      </c>
      <c r="Q14" s="418">
        <v>4</v>
      </c>
      <c r="R14" s="418">
        <v>4</v>
      </c>
      <c r="S14" s="430">
        <v>4</v>
      </c>
      <c r="T14" s="629"/>
      <c r="U14" s="630"/>
      <c r="V14" s="634"/>
      <c r="W14" s="427">
        <v>0</v>
      </c>
      <c r="X14" s="427">
        <v>0</v>
      </c>
      <c r="Y14" s="418">
        <v>0</v>
      </c>
      <c r="Z14" s="418">
        <v>0</v>
      </c>
      <c r="AA14" s="418">
        <v>0</v>
      </c>
      <c r="AB14" s="418">
        <v>0</v>
      </c>
      <c r="AC14" s="418">
        <v>0</v>
      </c>
      <c r="AD14" s="418">
        <v>0</v>
      </c>
      <c r="AE14" s="534"/>
      <c r="AF14" s="534"/>
      <c r="AG14" s="629"/>
      <c r="AH14" s="534"/>
      <c r="AI14" s="420"/>
      <c r="AJ14" s="420"/>
      <c r="AK14" s="420"/>
      <c r="AL14" s="427">
        <v>0</v>
      </c>
      <c r="AM14" s="427">
        <v>0</v>
      </c>
      <c r="AN14" s="427">
        <v>0</v>
      </c>
      <c r="AO14" s="633"/>
      <c r="AP14" s="633"/>
      <c r="AQ14" s="633"/>
      <c r="AR14" s="633"/>
      <c r="AS14" s="635"/>
      <c r="AT14" s="635"/>
      <c r="AU14" s="440"/>
      <c r="AV14" s="440"/>
      <c r="AW14" s="440"/>
      <c r="AX14" s="440"/>
      <c r="AY14" s="440"/>
      <c r="AZ14" s="440"/>
      <c r="BA14" s="440"/>
      <c r="BB14" s="440"/>
      <c r="BC14" s="530"/>
      <c r="BD14" s="422">
        <f t="shared" si="4"/>
        <v>0</v>
      </c>
    </row>
    <row r="15" spans="1:56" ht="35.1" customHeight="1" thickBot="1" x14ac:dyDescent="0.3">
      <c r="A15" s="510" t="s">
        <v>309</v>
      </c>
      <c r="B15" s="416">
        <f t="shared" si="2"/>
        <v>178</v>
      </c>
      <c r="C15" s="417">
        <f t="shared" si="3"/>
        <v>90</v>
      </c>
      <c r="D15" s="534"/>
      <c r="E15" s="418">
        <v>6</v>
      </c>
      <c r="F15" s="418">
        <v>6</v>
      </c>
      <c r="G15" s="418">
        <v>6</v>
      </c>
      <c r="H15" s="418">
        <v>6</v>
      </c>
      <c r="I15" s="418">
        <v>6</v>
      </c>
      <c r="J15" s="418">
        <v>6</v>
      </c>
      <c r="K15" s="418">
        <v>6</v>
      </c>
      <c r="L15" s="418">
        <v>6</v>
      </c>
      <c r="M15" s="418">
        <v>6</v>
      </c>
      <c r="N15" s="418">
        <v>6</v>
      </c>
      <c r="O15" s="425">
        <v>6</v>
      </c>
      <c r="P15" s="425">
        <v>6</v>
      </c>
      <c r="Q15" s="425">
        <v>6</v>
      </c>
      <c r="R15" s="425">
        <v>6</v>
      </c>
      <c r="S15" s="427">
        <v>6</v>
      </c>
      <c r="T15" s="632"/>
      <c r="U15" s="630"/>
      <c r="V15" s="631"/>
      <c r="W15" s="427">
        <v>11</v>
      </c>
      <c r="X15" s="427">
        <v>11</v>
      </c>
      <c r="Y15" s="427">
        <v>11</v>
      </c>
      <c r="Z15" s="427">
        <v>11</v>
      </c>
      <c r="AA15" s="427">
        <v>11</v>
      </c>
      <c r="AB15" s="427">
        <v>11</v>
      </c>
      <c r="AC15" s="427">
        <v>11</v>
      </c>
      <c r="AD15" s="427">
        <v>11</v>
      </c>
      <c r="AE15" s="420"/>
      <c r="AF15" s="420"/>
      <c r="AG15" s="632"/>
      <c r="AH15" s="420"/>
      <c r="AI15" s="420"/>
      <c r="AJ15" s="420"/>
      <c r="AK15" s="420"/>
      <c r="AL15" s="427">
        <v>0</v>
      </c>
      <c r="AM15" s="427">
        <v>0</v>
      </c>
      <c r="AN15" s="427">
        <v>0</v>
      </c>
      <c r="AO15" s="636"/>
      <c r="AP15" s="636"/>
      <c r="AQ15" s="636"/>
      <c r="AR15" s="633"/>
      <c r="AS15" s="635"/>
      <c r="AT15" s="635"/>
      <c r="AU15" s="440"/>
      <c r="AV15" s="440"/>
      <c r="AW15" s="440"/>
      <c r="AX15" s="440"/>
      <c r="AY15" s="440"/>
      <c r="AZ15" s="440"/>
      <c r="BA15" s="440"/>
      <c r="BB15" s="440"/>
      <c r="BC15" s="530"/>
      <c r="BD15" s="422">
        <f t="shared" si="4"/>
        <v>88</v>
      </c>
    </row>
    <row r="16" spans="1:56" ht="35.1" customHeight="1" thickBot="1" x14ac:dyDescent="0.3">
      <c r="A16" s="437" t="s">
        <v>310</v>
      </c>
      <c r="B16" s="442">
        <f t="shared" si="2"/>
        <v>178</v>
      </c>
      <c r="C16" s="417">
        <f t="shared" si="3"/>
        <v>90</v>
      </c>
      <c r="D16" s="534"/>
      <c r="E16" s="418">
        <v>6</v>
      </c>
      <c r="F16" s="418">
        <v>6</v>
      </c>
      <c r="G16" s="418">
        <v>6</v>
      </c>
      <c r="H16" s="418">
        <v>6</v>
      </c>
      <c r="I16" s="418">
        <v>6</v>
      </c>
      <c r="J16" s="418">
        <v>6</v>
      </c>
      <c r="K16" s="418">
        <v>6</v>
      </c>
      <c r="L16" s="418">
        <v>6</v>
      </c>
      <c r="M16" s="425">
        <v>6</v>
      </c>
      <c r="N16" s="425">
        <v>6</v>
      </c>
      <c r="O16" s="425">
        <v>6</v>
      </c>
      <c r="P16" s="425">
        <v>6</v>
      </c>
      <c r="Q16" s="425">
        <v>6</v>
      </c>
      <c r="R16" s="425">
        <v>6</v>
      </c>
      <c r="S16" s="425">
        <v>6</v>
      </c>
      <c r="T16" s="632"/>
      <c r="U16" s="630"/>
      <c r="V16" s="631"/>
      <c r="W16" s="427">
        <v>11</v>
      </c>
      <c r="X16" s="427">
        <v>11</v>
      </c>
      <c r="Y16" s="427">
        <v>11</v>
      </c>
      <c r="Z16" s="427">
        <v>11</v>
      </c>
      <c r="AA16" s="427">
        <v>11</v>
      </c>
      <c r="AB16" s="427">
        <v>11</v>
      </c>
      <c r="AC16" s="427">
        <v>11</v>
      </c>
      <c r="AD16" s="427">
        <v>11</v>
      </c>
      <c r="AE16" s="420"/>
      <c r="AF16" s="420"/>
      <c r="AG16" s="632"/>
      <c r="AH16" s="420"/>
      <c r="AI16" s="420"/>
      <c r="AJ16" s="420"/>
      <c r="AK16" s="420"/>
      <c r="AL16" s="427">
        <v>0</v>
      </c>
      <c r="AM16" s="427">
        <v>0</v>
      </c>
      <c r="AN16" s="427">
        <v>0</v>
      </c>
      <c r="AO16" s="636"/>
      <c r="AP16" s="633"/>
      <c r="AQ16" s="637"/>
      <c r="AR16" s="633"/>
      <c r="AS16" s="633"/>
      <c r="AT16" s="633"/>
      <c r="AU16" s="427"/>
      <c r="AV16" s="427"/>
      <c r="AW16" s="427"/>
      <c r="AX16" s="427"/>
      <c r="AY16" s="427"/>
      <c r="AZ16" s="427"/>
      <c r="BA16" s="427"/>
      <c r="BB16" s="427"/>
      <c r="BC16" s="512"/>
      <c r="BD16" s="422">
        <f t="shared" si="4"/>
        <v>88</v>
      </c>
    </row>
    <row r="17" spans="1:57" ht="35.1" customHeight="1" thickTop="1" thickBot="1" x14ac:dyDescent="0.3">
      <c r="A17" s="593" t="s">
        <v>323</v>
      </c>
      <c r="B17" s="449">
        <f t="shared" si="2"/>
        <v>92</v>
      </c>
      <c r="C17" s="417">
        <f t="shared" si="3"/>
        <v>48</v>
      </c>
      <c r="D17" s="567"/>
      <c r="E17" s="439">
        <v>3</v>
      </c>
      <c r="F17" s="439">
        <v>3</v>
      </c>
      <c r="G17" s="439">
        <v>3</v>
      </c>
      <c r="H17" s="439">
        <v>3</v>
      </c>
      <c r="I17" s="439">
        <v>3</v>
      </c>
      <c r="J17" s="439">
        <v>3</v>
      </c>
      <c r="K17" s="439">
        <v>3</v>
      </c>
      <c r="L17" s="439">
        <v>3</v>
      </c>
      <c r="M17" s="439">
        <v>3</v>
      </c>
      <c r="N17" s="439">
        <v>3</v>
      </c>
      <c r="O17" s="439">
        <v>3</v>
      </c>
      <c r="P17" s="439">
        <v>3</v>
      </c>
      <c r="Q17" s="439">
        <v>4</v>
      </c>
      <c r="R17" s="439">
        <v>4</v>
      </c>
      <c r="S17" s="439">
        <v>4</v>
      </c>
      <c r="T17" s="638"/>
      <c r="U17" s="639"/>
      <c r="V17" s="640"/>
      <c r="W17" s="440">
        <v>6</v>
      </c>
      <c r="X17" s="440">
        <v>6</v>
      </c>
      <c r="Y17" s="431">
        <v>6</v>
      </c>
      <c r="Z17" s="431">
        <v>6</v>
      </c>
      <c r="AA17" s="440">
        <v>5</v>
      </c>
      <c r="AB17" s="440">
        <v>5</v>
      </c>
      <c r="AC17" s="440">
        <v>5</v>
      </c>
      <c r="AD17" s="440">
        <v>5</v>
      </c>
      <c r="AE17" s="435"/>
      <c r="AF17" s="435"/>
      <c r="AG17" s="641"/>
      <c r="AH17" s="435"/>
      <c r="AI17" s="420"/>
      <c r="AJ17" s="420"/>
      <c r="AK17" s="420"/>
      <c r="AL17" s="427">
        <v>0</v>
      </c>
      <c r="AM17" s="427">
        <v>0</v>
      </c>
      <c r="AN17" s="427">
        <v>0</v>
      </c>
      <c r="AO17" s="636"/>
      <c r="AP17" s="633"/>
      <c r="AQ17" s="637"/>
      <c r="AR17" s="633"/>
      <c r="AS17" s="633"/>
      <c r="AT17" s="633"/>
      <c r="AU17" s="427"/>
      <c r="AV17" s="427"/>
      <c r="AW17" s="427"/>
      <c r="AX17" s="427"/>
      <c r="AY17" s="427"/>
      <c r="AZ17" s="427"/>
      <c r="BA17" s="427"/>
      <c r="BB17" s="427"/>
      <c r="BC17" s="512"/>
      <c r="BD17" s="422">
        <f t="shared" si="4"/>
        <v>44</v>
      </c>
    </row>
    <row r="18" spans="1:57" ht="35.1" customHeight="1" thickTop="1" thickBot="1" x14ac:dyDescent="0.3">
      <c r="A18" s="453" t="s">
        <v>332</v>
      </c>
      <c r="B18" s="449">
        <f t="shared" si="2"/>
        <v>33</v>
      </c>
      <c r="C18" s="417">
        <f t="shared" si="3"/>
        <v>33</v>
      </c>
      <c r="D18" s="567"/>
      <c r="E18" s="439">
        <v>2</v>
      </c>
      <c r="F18" s="439">
        <v>2</v>
      </c>
      <c r="G18" s="439">
        <v>2</v>
      </c>
      <c r="H18" s="439">
        <v>2</v>
      </c>
      <c r="I18" s="439">
        <v>2</v>
      </c>
      <c r="J18" s="439">
        <v>2</v>
      </c>
      <c r="K18" s="439">
        <v>2</v>
      </c>
      <c r="L18" s="439">
        <v>2</v>
      </c>
      <c r="M18" s="439">
        <v>2</v>
      </c>
      <c r="N18" s="439">
        <v>2</v>
      </c>
      <c r="O18" s="439">
        <v>2</v>
      </c>
      <c r="P18" s="439">
        <v>2</v>
      </c>
      <c r="Q18" s="439">
        <v>3</v>
      </c>
      <c r="R18" s="439">
        <v>3</v>
      </c>
      <c r="S18" s="574">
        <v>3</v>
      </c>
      <c r="T18" s="638"/>
      <c r="U18" s="639"/>
      <c r="V18" s="631"/>
      <c r="W18" s="427">
        <v>0</v>
      </c>
      <c r="X18" s="427">
        <v>0</v>
      </c>
      <c r="Y18" s="425">
        <v>0</v>
      </c>
      <c r="Z18" s="425">
        <v>0</v>
      </c>
      <c r="AA18" s="425">
        <v>0</v>
      </c>
      <c r="AB18" s="425">
        <v>0</v>
      </c>
      <c r="AC18" s="425">
        <v>0</v>
      </c>
      <c r="AD18" s="425">
        <v>0</v>
      </c>
      <c r="AE18" s="420"/>
      <c r="AF18" s="420"/>
      <c r="AG18" s="632"/>
      <c r="AH18" s="420"/>
      <c r="AI18" s="420"/>
      <c r="AJ18" s="420"/>
      <c r="AK18" s="420"/>
      <c r="AL18" s="427">
        <v>0</v>
      </c>
      <c r="AM18" s="427">
        <v>0</v>
      </c>
      <c r="AN18" s="427">
        <v>0</v>
      </c>
      <c r="AO18" s="636"/>
      <c r="AP18" s="633"/>
      <c r="AQ18" s="637"/>
      <c r="AR18" s="633"/>
      <c r="AS18" s="633"/>
      <c r="AT18" s="633"/>
      <c r="AU18" s="427"/>
      <c r="AV18" s="427"/>
      <c r="AW18" s="427"/>
      <c r="AX18" s="427"/>
      <c r="AY18" s="427"/>
      <c r="AZ18" s="427"/>
      <c r="BA18" s="427"/>
      <c r="BB18" s="427"/>
      <c r="BC18" s="512"/>
      <c r="BD18" s="422">
        <f t="shared" si="4"/>
        <v>0</v>
      </c>
    </row>
    <row r="19" spans="1:57" ht="35.1" customHeight="1" thickTop="1" thickBot="1" x14ac:dyDescent="0.3">
      <c r="A19" s="593" t="s">
        <v>333</v>
      </c>
      <c r="B19" s="449">
        <f t="shared" si="2"/>
        <v>33</v>
      </c>
      <c r="C19" s="417">
        <f t="shared" si="3"/>
        <v>33</v>
      </c>
      <c r="D19" s="567"/>
      <c r="E19" s="439">
        <v>2</v>
      </c>
      <c r="F19" s="439">
        <v>2</v>
      </c>
      <c r="G19" s="439">
        <v>2</v>
      </c>
      <c r="H19" s="439">
        <v>2</v>
      </c>
      <c r="I19" s="439">
        <v>2</v>
      </c>
      <c r="J19" s="439">
        <v>2</v>
      </c>
      <c r="K19" s="439">
        <v>2</v>
      </c>
      <c r="L19" s="439">
        <v>2</v>
      </c>
      <c r="M19" s="439">
        <v>2</v>
      </c>
      <c r="N19" s="439">
        <v>2</v>
      </c>
      <c r="O19" s="439">
        <v>2</v>
      </c>
      <c r="P19" s="439">
        <v>2</v>
      </c>
      <c r="Q19" s="439">
        <v>3</v>
      </c>
      <c r="R19" s="439">
        <v>3</v>
      </c>
      <c r="S19" s="574">
        <v>3</v>
      </c>
      <c r="T19" s="638"/>
      <c r="U19" s="639"/>
      <c r="V19" s="640"/>
      <c r="W19" s="440">
        <v>0</v>
      </c>
      <c r="X19" s="440">
        <v>0</v>
      </c>
      <c r="Y19" s="431">
        <v>0</v>
      </c>
      <c r="Z19" s="431">
        <v>0</v>
      </c>
      <c r="AA19" s="431">
        <v>0</v>
      </c>
      <c r="AB19" s="431">
        <v>0</v>
      </c>
      <c r="AC19" s="431">
        <v>0</v>
      </c>
      <c r="AD19" s="431">
        <v>0</v>
      </c>
      <c r="AE19" s="435"/>
      <c r="AF19" s="435"/>
      <c r="AG19" s="641"/>
      <c r="AH19" s="435"/>
      <c r="AI19" s="435"/>
      <c r="AJ19" s="435"/>
      <c r="AK19" s="435"/>
      <c r="AL19" s="440">
        <v>0</v>
      </c>
      <c r="AM19" s="440">
        <v>0</v>
      </c>
      <c r="AN19" s="440">
        <v>0</v>
      </c>
      <c r="AO19" s="635"/>
      <c r="AP19" s="635"/>
      <c r="AQ19" s="635"/>
      <c r="AR19" s="635"/>
      <c r="AS19" s="635"/>
      <c r="AT19" s="635"/>
      <c r="AU19" s="440"/>
      <c r="AV19" s="440"/>
      <c r="AW19" s="440"/>
      <c r="AX19" s="440"/>
      <c r="AY19" s="440"/>
      <c r="AZ19" s="440"/>
      <c r="BA19" s="440"/>
      <c r="BB19" s="440"/>
      <c r="BC19" s="530"/>
      <c r="BD19" s="422">
        <f t="shared" si="4"/>
        <v>0</v>
      </c>
      <c r="BE19" s="451"/>
    </row>
    <row r="20" spans="1:57" ht="35.1" customHeight="1" thickTop="1" x14ac:dyDescent="0.25">
      <c r="B20" s="454"/>
      <c r="C20" s="455"/>
      <c r="V20" s="456"/>
      <c r="W20" s="457"/>
      <c r="X20" s="457"/>
      <c r="Y20" s="458"/>
      <c r="Z20" s="458"/>
      <c r="AA20" s="457"/>
      <c r="AB20" s="457"/>
      <c r="AC20" s="457"/>
      <c r="AD20" s="457"/>
      <c r="AE20" s="457"/>
      <c r="AF20" s="457"/>
      <c r="AG20" s="457"/>
      <c r="AH20" s="457"/>
      <c r="AI20" s="457"/>
      <c r="AJ20" s="457"/>
      <c r="AK20" s="458"/>
      <c r="AL20" s="458"/>
      <c r="AM20" s="458"/>
      <c r="AN20" s="458"/>
      <c r="AO20" s="458"/>
      <c r="AP20" s="458"/>
      <c r="AQ20" s="458"/>
      <c r="AR20" s="459"/>
      <c r="AS20" s="459"/>
      <c r="AT20" s="459"/>
      <c r="AU20" s="459"/>
      <c r="AV20" s="459"/>
      <c r="AW20" s="459"/>
      <c r="AX20" s="459"/>
      <c r="AY20" s="459"/>
      <c r="AZ20" s="459"/>
      <c r="BA20" s="459"/>
      <c r="BB20" s="459"/>
      <c r="BC20" s="459"/>
      <c r="BD20" s="453"/>
      <c r="BE20" s="451"/>
    </row>
    <row r="21" spans="1:57" ht="35.1" customHeight="1" x14ac:dyDescent="0.4">
      <c r="A21" s="453"/>
      <c r="B21" s="454"/>
      <c r="C21" s="455"/>
      <c r="D21" s="595"/>
      <c r="E21" s="458" t="s">
        <v>327</v>
      </c>
      <c r="F21" s="458"/>
      <c r="G21" s="458"/>
      <c r="H21" s="458"/>
      <c r="I21" s="642"/>
      <c r="J21" s="458" t="s">
        <v>283</v>
      </c>
      <c r="K21" s="458"/>
      <c r="L21" s="458"/>
      <c r="M21" s="633"/>
      <c r="N21" s="457" t="s">
        <v>334</v>
      </c>
      <c r="O21" s="458"/>
      <c r="P21" s="458"/>
      <c r="Q21" s="458"/>
      <c r="R21" s="458"/>
      <c r="S21" s="458"/>
      <c r="T21" s="458"/>
      <c r="U21" s="643"/>
      <c r="V21" s="458" t="s">
        <v>335</v>
      </c>
      <c r="W21" s="457"/>
      <c r="X21" s="457"/>
      <c r="Y21" s="577" t="s">
        <v>350</v>
      </c>
      <c r="Z21" s="578" t="s">
        <v>351</v>
      </c>
      <c r="AA21" s="578"/>
      <c r="AB21" s="578"/>
      <c r="AC21" s="578"/>
      <c r="AD21" s="579"/>
      <c r="AE21" s="579"/>
      <c r="AF21" s="578"/>
      <c r="AG21" s="578"/>
      <c r="AH21" s="580"/>
      <c r="AI21" s="580"/>
      <c r="AJ21" s="457"/>
      <c r="AK21" s="458"/>
      <c r="AL21" s="458"/>
      <c r="AM21" s="458"/>
      <c r="AN21" s="458"/>
      <c r="AO21" s="458"/>
      <c r="AP21" s="458"/>
      <c r="AQ21" s="458"/>
      <c r="AR21" s="459"/>
      <c r="AS21" s="459"/>
      <c r="AT21" s="459"/>
      <c r="AU21" s="459"/>
      <c r="AV21" s="459"/>
      <c r="AW21" s="459"/>
      <c r="AX21" s="459"/>
      <c r="AY21" s="459"/>
      <c r="AZ21" s="459"/>
      <c r="BA21" s="459"/>
      <c r="BB21" s="459"/>
      <c r="BC21" s="459"/>
      <c r="BD21" s="453"/>
      <c r="BE21" s="451"/>
    </row>
    <row r="22" spans="1:57" ht="35.1" customHeight="1" x14ac:dyDescent="0.25">
      <c r="A22" s="453"/>
      <c r="B22" s="454"/>
      <c r="C22" s="455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7"/>
      <c r="X22" s="457"/>
      <c r="Y22" s="458"/>
      <c r="Z22" s="458"/>
      <c r="AA22" s="457"/>
      <c r="AB22" s="457"/>
      <c r="AC22" s="457"/>
      <c r="AD22" s="457"/>
      <c r="AE22" s="457"/>
      <c r="AF22" s="457"/>
      <c r="AG22" s="457"/>
      <c r="AH22" s="457"/>
      <c r="AI22" s="457"/>
      <c r="AJ22" s="457"/>
      <c r="AK22" s="458"/>
      <c r="AL22" s="458"/>
      <c r="AM22" s="458"/>
      <c r="AN22" s="458"/>
      <c r="AO22" s="458"/>
      <c r="AP22" s="458"/>
      <c r="AQ22" s="458"/>
      <c r="AR22" s="459"/>
      <c r="AS22" s="459"/>
      <c r="AT22" s="459"/>
      <c r="AU22" s="459"/>
      <c r="AV22" s="459"/>
      <c r="AW22" s="459"/>
      <c r="AX22" s="459"/>
      <c r="AY22" s="459"/>
      <c r="AZ22" s="459"/>
      <c r="BA22" s="459"/>
      <c r="BB22" s="459"/>
      <c r="BC22" s="459"/>
      <c r="BD22" s="460"/>
      <c r="BE22" s="451"/>
    </row>
    <row r="23" spans="1:57" ht="35.1" customHeight="1" x14ac:dyDescent="0.25">
      <c r="A23" s="453"/>
      <c r="B23" s="454"/>
      <c r="C23" s="455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7"/>
      <c r="X23" s="457"/>
      <c r="Y23" s="458"/>
      <c r="Z23" s="458"/>
      <c r="AA23" s="457"/>
      <c r="AB23" s="457"/>
      <c r="AC23" s="457"/>
      <c r="AD23" s="457"/>
      <c r="AE23" s="457"/>
      <c r="AF23" s="457"/>
      <c r="AG23" s="457"/>
      <c r="AH23" s="457"/>
      <c r="AI23" s="457"/>
      <c r="AJ23" s="457"/>
      <c r="AK23" s="458"/>
      <c r="AL23" s="458"/>
      <c r="AM23" s="458"/>
      <c r="AN23" s="458"/>
      <c r="AO23" s="458"/>
      <c r="AP23" s="458"/>
      <c r="AQ23" s="458"/>
      <c r="AR23" s="459"/>
      <c r="AS23" s="459"/>
      <c r="AT23" s="459"/>
      <c r="AU23" s="459"/>
      <c r="AV23" s="459"/>
      <c r="AW23" s="459"/>
      <c r="AX23" s="459"/>
      <c r="AY23" s="459"/>
      <c r="AZ23" s="459"/>
      <c r="BA23" s="459"/>
      <c r="BB23" s="459"/>
      <c r="BC23" s="459"/>
      <c r="BD23" s="460"/>
      <c r="BE23" s="451"/>
    </row>
    <row r="24" spans="1:57" ht="35.1" customHeight="1" x14ac:dyDescent="0.25">
      <c r="A24" s="453"/>
      <c r="B24" s="454"/>
      <c r="C24" s="455"/>
      <c r="D24" s="457"/>
      <c r="E24" s="789"/>
      <c r="F24" s="789"/>
      <c r="G24" s="789"/>
      <c r="H24" s="789"/>
      <c r="I24" s="789"/>
      <c r="J24" s="789"/>
      <c r="K24" s="458"/>
      <c r="L24" s="458"/>
      <c r="M24" s="458"/>
      <c r="N24" s="458"/>
      <c r="O24" s="458"/>
      <c r="P24" s="457"/>
      <c r="Q24" s="789"/>
      <c r="R24" s="789"/>
      <c r="S24" s="789"/>
      <c r="T24" s="789"/>
      <c r="U24" s="789"/>
      <c r="V24" s="458"/>
      <c r="W24" s="457"/>
      <c r="X24" s="457"/>
      <c r="Y24" s="458"/>
      <c r="Z24" s="458"/>
      <c r="AA24" s="457"/>
      <c r="AB24" s="457"/>
      <c r="AC24" s="457"/>
      <c r="AD24" s="457"/>
      <c r="AE24" s="457"/>
      <c r="AF24" s="457"/>
      <c r="AG24" s="457"/>
      <c r="AH24" s="457"/>
      <c r="AI24" s="457"/>
      <c r="AJ24" s="457"/>
      <c r="AK24" s="458"/>
      <c r="AL24" s="458"/>
      <c r="AM24" s="458"/>
      <c r="AN24" s="458"/>
      <c r="AO24" s="458"/>
      <c r="AP24" s="458"/>
      <c r="AQ24" s="458"/>
      <c r="AR24" s="459"/>
      <c r="AS24" s="459"/>
      <c r="AT24" s="459"/>
      <c r="AU24" s="459"/>
      <c r="AV24" s="459"/>
      <c r="AW24" s="459"/>
      <c r="AX24" s="459"/>
      <c r="AY24" s="459"/>
      <c r="AZ24" s="459"/>
      <c r="BA24" s="459"/>
      <c r="BB24" s="459"/>
      <c r="BC24" s="459"/>
      <c r="BD24" s="460"/>
      <c r="BE24" s="451"/>
    </row>
    <row r="25" spans="1:57" ht="35.1" customHeight="1" x14ac:dyDescent="0.25">
      <c r="A25" s="453"/>
      <c r="B25" s="454"/>
      <c r="C25" s="455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7"/>
      <c r="X25" s="457"/>
      <c r="Y25" s="458"/>
      <c r="Z25" s="458"/>
      <c r="AA25" s="457"/>
      <c r="AB25" s="457"/>
      <c r="AC25" s="457"/>
      <c r="AD25" s="457"/>
      <c r="AE25" s="457"/>
      <c r="AF25" s="457"/>
      <c r="AG25" s="457"/>
      <c r="AH25" s="457"/>
      <c r="AI25" s="457"/>
      <c r="AJ25" s="457"/>
      <c r="AK25" s="458"/>
      <c r="AL25" s="458"/>
      <c r="AM25" s="458"/>
      <c r="AN25" s="458"/>
      <c r="AO25" s="458"/>
      <c r="AP25" s="458"/>
      <c r="AQ25" s="458"/>
      <c r="AR25" s="459"/>
      <c r="AS25" s="459"/>
      <c r="AT25" s="459"/>
      <c r="AU25" s="459"/>
      <c r="AV25" s="459"/>
      <c r="AW25" s="459"/>
      <c r="AX25" s="459"/>
      <c r="AY25" s="459"/>
      <c r="AZ25" s="459"/>
      <c r="BA25" s="459"/>
      <c r="BB25" s="459"/>
      <c r="BC25" s="459"/>
      <c r="BD25" s="460"/>
      <c r="BE25" s="451"/>
    </row>
    <row r="26" spans="1:57" ht="35.1" customHeight="1" x14ac:dyDescent="0.25">
      <c r="A26" s="453"/>
      <c r="B26" s="454"/>
      <c r="C26" s="455"/>
      <c r="D26" s="458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7"/>
      <c r="X26" s="457"/>
      <c r="Y26" s="458"/>
      <c r="Z26" s="458"/>
      <c r="AA26" s="457"/>
      <c r="AB26" s="457"/>
      <c r="AC26" s="457"/>
      <c r="AD26" s="457"/>
      <c r="AE26" s="457"/>
      <c r="AF26" s="457"/>
      <c r="AG26" s="457"/>
      <c r="AH26" s="457"/>
      <c r="AI26" s="457"/>
      <c r="AJ26" s="457"/>
      <c r="AK26" s="458"/>
      <c r="AL26" s="458"/>
      <c r="AM26" s="458"/>
      <c r="AN26" s="458"/>
      <c r="AO26" s="458"/>
      <c r="AP26" s="458"/>
      <c r="AQ26" s="458"/>
      <c r="AR26" s="459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60"/>
      <c r="BE26" s="451"/>
    </row>
    <row r="27" spans="1:57" ht="35.1" customHeight="1" x14ac:dyDescent="0.25">
      <c r="A27" s="453"/>
      <c r="B27" s="454"/>
      <c r="C27" s="455"/>
      <c r="D27" s="458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7"/>
      <c r="X27" s="457"/>
      <c r="Y27" s="458"/>
      <c r="Z27" s="458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8"/>
      <c r="AL27" s="458"/>
      <c r="AM27" s="458"/>
      <c r="AN27" s="458"/>
      <c r="AO27" s="458"/>
      <c r="AP27" s="458"/>
      <c r="AQ27" s="458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60"/>
      <c r="BE27" s="451"/>
    </row>
    <row r="28" spans="1:57" ht="35.1" customHeight="1" x14ac:dyDescent="0.25">
      <c r="A28" s="453"/>
      <c r="B28" s="454"/>
      <c r="C28" s="455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7"/>
      <c r="X28" s="457"/>
      <c r="Y28" s="458"/>
      <c r="Z28" s="458"/>
      <c r="AA28" s="457"/>
      <c r="AB28" s="457"/>
      <c r="AC28" s="457"/>
      <c r="AD28" s="457"/>
      <c r="AE28" s="457"/>
      <c r="AF28" s="457"/>
      <c r="AG28" s="457"/>
      <c r="AH28" s="457"/>
      <c r="AI28" s="457"/>
      <c r="AJ28" s="457"/>
      <c r="AK28" s="458"/>
      <c r="AL28" s="458"/>
      <c r="AM28" s="458"/>
      <c r="AN28" s="458"/>
      <c r="AO28" s="458"/>
      <c r="AP28" s="458"/>
      <c r="AQ28" s="458"/>
      <c r="AR28" s="459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60"/>
      <c r="BE28" s="451"/>
    </row>
    <row r="29" spans="1:57" ht="35.1" customHeight="1" x14ac:dyDescent="0.25">
      <c r="A29" s="453"/>
      <c r="B29" s="454"/>
      <c r="C29" s="455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7"/>
      <c r="X29" s="457"/>
      <c r="Y29" s="458"/>
      <c r="Z29" s="458"/>
      <c r="AA29" s="457"/>
      <c r="AB29" s="457"/>
      <c r="AC29" s="457"/>
      <c r="AD29" s="457"/>
      <c r="AE29" s="457"/>
      <c r="AF29" s="457"/>
      <c r="AG29" s="457"/>
      <c r="AH29" s="457"/>
      <c r="AI29" s="457"/>
      <c r="AJ29" s="457"/>
      <c r="AK29" s="458"/>
      <c r="AL29" s="458"/>
      <c r="AM29" s="458"/>
      <c r="AN29" s="458"/>
      <c r="AO29" s="458"/>
      <c r="AP29" s="458"/>
      <c r="AQ29" s="458"/>
      <c r="AR29" s="459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60"/>
      <c r="BE29" s="451"/>
    </row>
    <row r="30" spans="1:57" ht="35.1" customHeight="1" x14ac:dyDescent="0.25">
      <c r="A30" s="453"/>
      <c r="B30" s="454"/>
      <c r="C30" s="455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7"/>
      <c r="X30" s="457"/>
      <c r="Y30" s="458"/>
      <c r="Z30" s="458"/>
      <c r="AA30" s="457"/>
      <c r="AB30" s="457"/>
      <c r="AC30" s="457"/>
      <c r="AD30" s="457"/>
      <c r="AE30" s="457"/>
      <c r="AF30" s="457"/>
      <c r="AG30" s="457"/>
      <c r="AH30" s="457"/>
      <c r="AI30" s="457"/>
      <c r="AJ30" s="457"/>
      <c r="AK30" s="458"/>
      <c r="AL30" s="458"/>
      <c r="AM30" s="458"/>
      <c r="AN30" s="458"/>
      <c r="AO30" s="458"/>
      <c r="AP30" s="458"/>
      <c r="AQ30" s="458"/>
      <c r="AR30" s="459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60"/>
      <c r="BE30" s="451"/>
    </row>
    <row r="31" spans="1:57" ht="35.1" customHeight="1" x14ac:dyDescent="0.25">
      <c r="A31" s="453"/>
      <c r="B31" s="454"/>
      <c r="C31" s="455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7"/>
      <c r="X31" s="457"/>
      <c r="Y31" s="458"/>
      <c r="Z31" s="458"/>
      <c r="AA31" s="457"/>
      <c r="AB31" s="457"/>
      <c r="AC31" s="457"/>
      <c r="AD31" s="457"/>
      <c r="AE31" s="457"/>
      <c r="AF31" s="457"/>
      <c r="AG31" s="457"/>
      <c r="AH31" s="457"/>
      <c r="AI31" s="457"/>
      <c r="AJ31" s="457"/>
      <c r="AK31" s="458"/>
      <c r="AL31" s="458"/>
      <c r="AM31" s="458"/>
      <c r="AN31" s="458"/>
      <c r="AO31" s="458"/>
      <c r="AP31" s="458"/>
      <c r="AQ31" s="458"/>
      <c r="AR31" s="459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60"/>
      <c r="BE31" s="451"/>
    </row>
    <row r="32" spans="1:57" ht="35.1" customHeight="1" x14ac:dyDescent="0.25">
      <c r="A32" s="453"/>
      <c r="B32" s="454"/>
      <c r="C32" s="455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7"/>
      <c r="X32" s="457"/>
      <c r="Y32" s="458"/>
      <c r="Z32" s="458"/>
      <c r="AA32" s="457"/>
      <c r="AB32" s="457"/>
      <c r="AC32" s="457"/>
      <c r="AD32" s="457"/>
      <c r="AE32" s="457"/>
      <c r="AF32" s="457"/>
      <c r="AG32" s="457"/>
      <c r="AH32" s="457"/>
      <c r="AI32" s="457"/>
      <c r="AJ32" s="457"/>
      <c r="AK32" s="458"/>
      <c r="AL32" s="458"/>
      <c r="AM32" s="458"/>
      <c r="AN32" s="458"/>
      <c r="AO32" s="458"/>
      <c r="AP32" s="458"/>
      <c r="AQ32" s="458"/>
      <c r="AR32" s="459"/>
      <c r="AS32" s="459"/>
      <c r="AT32" s="459"/>
      <c r="AU32" s="459"/>
      <c r="AV32" s="459"/>
      <c r="AW32" s="459"/>
      <c r="AX32" s="459"/>
      <c r="AY32" s="459"/>
      <c r="AZ32" s="459"/>
      <c r="BA32" s="459"/>
      <c r="BB32" s="459"/>
      <c r="BC32" s="459"/>
      <c r="BD32" s="460"/>
      <c r="BE32" s="451"/>
    </row>
    <row r="33" spans="1:57" ht="35.1" customHeight="1" x14ac:dyDescent="0.25">
      <c r="A33" s="453"/>
      <c r="B33" s="454"/>
      <c r="C33" s="455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7"/>
      <c r="X33" s="457"/>
      <c r="Y33" s="458"/>
      <c r="Z33" s="458"/>
      <c r="AA33" s="457"/>
      <c r="AB33" s="457"/>
      <c r="AC33" s="457"/>
      <c r="AD33" s="457"/>
      <c r="AE33" s="457"/>
      <c r="AF33" s="457"/>
      <c r="AG33" s="457"/>
      <c r="AH33" s="457"/>
      <c r="AI33" s="457"/>
      <c r="AJ33" s="457"/>
      <c r="AK33" s="458"/>
      <c r="AL33" s="458"/>
      <c r="AM33" s="458"/>
      <c r="AN33" s="458"/>
      <c r="AO33" s="458"/>
      <c r="AP33" s="458"/>
      <c r="AQ33" s="458"/>
      <c r="AR33" s="459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60"/>
      <c r="BE33" s="451"/>
    </row>
    <row r="34" spans="1:57" ht="35.1" customHeight="1" x14ac:dyDescent="0.25">
      <c r="A34" s="463"/>
      <c r="B34" s="464"/>
      <c r="C34" s="465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  <c r="AA34" s="457"/>
      <c r="AB34" s="457"/>
      <c r="AC34" s="457"/>
      <c r="AD34" s="457"/>
      <c r="AE34" s="457"/>
      <c r="AF34" s="457"/>
      <c r="AG34" s="457"/>
      <c r="AH34" s="457"/>
      <c r="AI34" s="457"/>
      <c r="AJ34" s="457"/>
      <c r="AK34" s="457"/>
      <c r="AL34" s="457"/>
      <c r="AM34" s="457"/>
      <c r="AN34" s="457"/>
      <c r="AO34" s="457"/>
      <c r="AP34" s="457"/>
      <c r="AQ34" s="457"/>
      <c r="AR34" s="459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60"/>
      <c r="BE34" s="451"/>
    </row>
    <row r="35" spans="1:57" ht="35.1" customHeight="1" x14ac:dyDescent="0.25">
      <c r="A35" s="466"/>
      <c r="B35" s="464"/>
      <c r="C35" s="465"/>
      <c r="D35" s="457"/>
      <c r="E35" s="457"/>
      <c r="F35" s="457"/>
      <c r="G35" s="457"/>
      <c r="H35" s="457"/>
      <c r="I35" s="457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7"/>
      <c r="AA35" s="457"/>
      <c r="AB35" s="457"/>
      <c r="AC35" s="457"/>
      <c r="AD35" s="457"/>
      <c r="AE35" s="457"/>
      <c r="AF35" s="457"/>
      <c r="AG35" s="457"/>
      <c r="AH35" s="457"/>
      <c r="AI35" s="457"/>
      <c r="AJ35" s="457"/>
      <c r="AK35" s="457"/>
      <c r="AL35" s="457"/>
      <c r="AM35" s="457"/>
      <c r="AN35" s="457"/>
      <c r="AO35" s="457"/>
      <c r="AP35" s="457"/>
      <c r="AQ35" s="457"/>
      <c r="AR35" s="459"/>
      <c r="AS35" s="459"/>
      <c r="AT35" s="459"/>
      <c r="AU35" s="459"/>
      <c r="AV35" s="459"/>
      <c r="AW35" s="459"/>
      <c r="AX35" s="459"/>
      <c r="AY35" s="459"/>
      <c r="AZ35" s="459"/>
      <c r="BA35" s="459"/>
      <c r="BB35" s="459"/>
      <c r="BC35" s="459"/>
      <c r="BD35" s="460"/>
      <c r="BE35" s="451"/>
    </row>
    <row r="36" spans="1:57" ht="35.1" customHeight="1" x14ac:dyDescent="0.25">
      <c r="A36" s="466"/>
      <c r="B36" s="464"/>
      <c r="C36" s="465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7"/>
      <c r="AA36" s="457"/>
      <c r="AB36" s="457"/>
      <c r="AC36" s="457"/>
      <c r="AD36" s="457"/>
      <c r="AE36" s="457"/>
      <c r="AF36" s="457"/>
      <c r="AG36" s="457"/>
      <c r="AH36" s="457"/>
      <c r="AI36" s="457"/>
      <c r="AJ36" s="457"/>
      <c r="AK36" s="457"/>
      <c r="AL36" s="457"/>
      <c r="AM36" s="457"/>
      <c r="AN36" s="457"/>
      <c r="AO36" s="457"/>
      <c r="AP36" s="457"/>
      <c r="AQ36" s="457"/>
      <c r="AR36" s="459"/>
      <c r="AS36" s="459"/>
      <c r="AT36" s="459"/>
      <c r="AU36" s="459"/>
      <c r="AV36" s="459"/>
      <c r="AW36" s="459"/>
      <c r="AX36" s="459"/>
      <c r="AY36" s="459"/>
      <c r="AZ36" s="459"/>
      <c r="BA36" s="459"/>
      <c r="BB36" s="459"/>
      <c r="BC36" s="459"/>
      <c r="BD36" s="460"/>
      <c r="BE36" s="451"/>
    </row>
    <row r="37" spans="1:57" ht="35.1" customHeight="1" x14ac:dyDescent="0.25">
      <c r="A37" s="466"/>
      <c r="B37" s="464"/>
      <c r="C37" s="465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457"/>
      <c r="AC37" s="457"/>
      <c r="AD37" s="457"/>
      <c r="AE37" s="457"/>
      <c r="AF37" s="457"/>
      <c r="AG37" s="457"/>
      <c r="AH37" s="457"/>
      <c r="AI37" s="457"/>
      <c r="AJ37" s="457"/>
      <c r="AK37" s="457"/>
      <c r="AL37" s="457"/>
      <c r="AM37" s="457"/>
      <c r="AN37" s="457"/>
      <c r="AO37" s="457"/>
      <c r="AP37" s="457"/>
      <c r="AQ37" s="457"/>
      <c r="AR37" s="459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60"/>
      <c r="BE37" s="451"/>
    </row>
    <row r="38" spans="1:57" ht="35.1" customHeight="1" x14ac:dyDescent="0.25">
      <c r="A38" s="466"/>
      <c r="B38" s="464"/>
      <c r="C38" s="465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57"/>
      <c r="AC38" s="457"/>
      <c r="AD38" s="457"/>
      <c r="AE38" s="457"/>
      <c r="AF38" s="457"/>
      <c r="AG38" s="457"/>
      <c r="AH38" s="457"/>
      <c r="AI38" s="457"/>
      <c r="AJ38" s="457"/>
      <c r="AK38" s="457"/>
      <c r="AL38" s="457"/>
      <c r="AM38" s="457"/>
      <c r="AN38" s="457"/>
      <c r="AO38" s="457"/>
      <c r="AP38" s="457"/>
      <c r="AQ38" s="457"/>
      <c r="AR38" s="459"/>
      <c r="AS38" s="459"/>
      <c r="AT38" s="459"/>
      <c r="AU38" s="459"/>
      <c r="AV38" s="459"/>
      <c r="AW38" s="459"/>
      <c r="AX38" s="459"/>
      <c r="AY38" s="459"/>
      <c r="AZ38" s="459"/>
      <c r="BA38" s="459"/>
      <c r="BB38" s="459"/>
      <c r="BC38" s="459"/>
      <c r="BD38" s="460"/>
      <c r="BE38" s="451"/>
    </row>
    <row r="39" spans="1:57" ht="35.1" customHeight="1" x14ac:dyDescent="0.25">
      <c r="A39" s="466"/>
      <c r="B39" s="464"/>
      <c r="C39" s="465"/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457"/>
      <c r="AB39" s="457"/>
      <c r="AC39" s="457"/>
      <c r="AD39" s="457"/>
      <c r="AE39" s="457"/>
      <c r="AF39" s="457"/>
      <c r="AG39" s="457"/>
      <c r="AH39" s="457"/>
      <c r="AI39" s="457"/>
      <c r="AJ39" s="457"/>
      <c r="AK39" s="457"/>
      <c r="AL39" s="457"/>
      <c r="AM39" s="457"/>
      <c r="AN39" s="457"/>
      <c r="AO39" s="457"/>
      <c r="AP39" s="457"/>
      <c r="AQ39" s="457"/>
      <c r="AR39" s="459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60"/>
      <c r="BE39" s="451"/>
    </row>
    <row r="40" spans="1:57" ht="35.1" customHeight="1" x14ac:dyDescent="0.25">
      <c r="A40" s="466"/>
      <c r="B40" s="464"/>
      <c r="C40" s="465"/>
      <c r="D40" s="457"/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7"/>
      <c r="AA40" s="457"/>
      <c r="AB40" s="457"/>
      <c r="AC40" s="457"/>
      <c r="AD40" s="457"/>
      <c r="AE40" s="457"/>
      <c r="AF40" s="457"/>
      <c r="AG40" s="457"/>
      <c r="AH40" s="457"/>
      <c r="AI40" s="457"/>
      <c r="AJ40" s="457"/>
      <c r="AK40" s="457"/>
      <c r="AL40" s="457"/>
      <c r="AM40" s="457"/>
      <c r="AN40" s="457"/>
      <c r="AO40" s="457"/>
      <c r="AP40" s="457"/>
      <c r="AQ40" s="457"/>
      <c r="AR40" s="459"/>
      <c r="AS40" s="459"/>
      <c r="AT40" s="459"/>
      <c r="AU40" s="459"/>
      <c r="AV40" s="459"/>
      <c r="AW40" s="459"/>
      <c r="AX40" s="459"/>
      <c r="AY40" s="459"/>
      <c r="AZ40" s="459"/>
      <c r="BA40" s="459"/>
      <c r="BB40" s="459"/>
      <c r="BC40" s="459"/>
      <c r="BD40" s="460"/>
      <c r="BE40" s="451"/>
    </row>
    <row r="41" spans="1:57" ht="35.1" customHeight="1" x14ac:dyDescent="0.25">
      <c r="A41" s="466"/>
      <c r="B41" s="464"/>
      <c r="C41" s="465"/>
      <c r="D41" s="457"/>
      <c r="E41" s="457"/>
      <c r="F41" s="457"/>
      <c r="G41" s="457"/>
      <c r="H41" s="457"/>
      <c r="I41" s="457"/>
      <c r="J41" s="457"/>
      <c r="K41" s="457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7"/>
      <c r="Y41" s="457"/>
      <c r="Z41" s="457"/>
      <c r="AA41" s="457"/>
      <c r="AB41" s="457"/>
      <c r="AC41" s="457"/>
      <c r="AD41" s="457"/>
      <c r="AE41" s="457"/>
      <c r="AF41" s="457"/>
      <c r="AG41" s="457"/>
      <c r="AH41" s="457"/>
      <c r="AI41" s="457"/>
      <c r="AJ41" s="457"/>
      <c r="AK41" s="457"/>
      <c r="AL41" s="457"/>
      <c r="AM41" s="457"/>
      <c r="AN41" s="457"/>
      <c r="AO41" s="457"/>
      <c r="AP41" s="457"/>
      <c r="AQ41" s="457"/>
      <c r="AR41" s="459"/>
      <c r="AS41" s="459"/>
      <c r="AT41" s="459"/>
      <c r="AU41" s="459"/>
      <c r="AV41" s="459"/>
      <c r="AW41" s="459"/>
      <c r="AX41" s="459"/>
      <c r="AY41" s="459"/>
      <c r="AZ41" s="459"/>
      <c r="BA41" s="459"/>
      <c r="BB41" s="459"/>
      <c r="BC41" s="459"/>
      <c r="BD41" s="460"/>
      <c r="BE41" s="451"/>
    </row>
    <row r="42" spans="1:57" ht="35.1" customHeight="1" x14ac:dyDescent="0.25">
      <c r="A42" s="467"/>
      <c r="B42" s="464"/>
      <c r="C42" s="465"/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  <c r="AJ42" s="457"/>
      <c r="AK42" s="457"/>
      <c r="AL42" s="457"/>
      <c r="AM42" s="457"/>
      <c r="AN42" s="457"/>
      <c r="AO42" s="457"/>
      <c r="AP42" s="457"/>
      <c r="AQ42" s="457"/>
      <c r="AR42" s="459"/>
      <c r="AS42" s="459"/>
      <c r="AT42" s="459"/>
      <c r="AU42" s="459"/>
      <c r="AV42" s="459"/>
      <c r="AW42" s="459"/>
      <c r="AX42" s="459"/>
      <c r="AY42" s="459"/>
      <c r="AZ42" s="459"/>
      <c r="BA42" s="459"/>
      <c r="BB42" s="459"/>
      <c r="BC42" s="459"/>
      <c r="BD42" s="460"/>
      <c r="BE42" s="451"/>
    </row>
    <row r="43" spans="1:57" ht="35.1" customHeight="1" x14ac:dyDescent="0.25">
      <c r="A43" s="468"/>
      <c r="B43" s="464"/>
      <c r="C43" s="465"/>
      <c r="D43" s="457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7"/>
      <c r="AA43" s="457"/>
      <c r="AB43" s="457"/>
      <c r="AC43" s="457"/>
      <c r="AD43" s="457"/>
      <c r="AE43" s="457"/>
      <c r="AF43" s="457"/>
      <c r="AG43" s="457"/>
      <c r="AH43" s="457"/>
      <c r="AI43" s="457"/>
      <c r="AJ43" s="457"/>
      <c r="AK43" s="457"/>
      <c r="AL43" s="457"/>
      <c r="AM43" s="457"/>
      <c r="AN43" s="457"/>
      <c r="AO43" s="457"/>
      <c r="AP43" s="457"/>
      <c r="AQ43" s="457"/>
      <c r="AR43" s="459"/>
      <c r="AS43" s="459"/>
      <c r="AT43" s="459"/>
      <c r="AU43" s="459"/>
      <c r="AV43" s="459"/>
      <c r="AW43" s="459"/>
      <c r="AX43" s="459"/>
      <c r="AY43" s="459"/>
      <c r="AZ43" s="459"/>
      <c r="BA43" s="459"/>
      <c r="BB43" s="459"/>
      <c r="BC43" s="459"/>
      <c r="BD43" s="460"/>
      <c r="BE43" s="451"/>
    </row>
    <row r="44" spans="1:57" ht="35.1" customHeight="1" x14ac:dyDescent="0.25">
      <c r="A44" s="466"/>
      <c r="B44" s="464"/>
      <c r="C44" s="465"/>
      <c r="D44" s="457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457"/>
      <c r="AK44" s="457"/>
      <c r="AL44" s="457"/>
      <c r="AM44" s="457"/>
      <c r="AN44" s="457"/>
      <c r="AO44" s="457"/>
      <c r="AP44" s="457"/>
      <c r="AQ44" s="457"/>
      <c r="AR44" s="459"/>
      <c r="AS44" s="459"/>
      <c r="AT44" s="459"/>
      <c r="AU44" s="459"/>
      <c r="AV44" s="459"/>
      <c r="AW44" s="459"/>
      <c r="AX44" s="459"/>
      <c r="AY44" s="459"/>
      <c r="AZ44" s="459"/>
      <c r="BA44" s="459"/>
      <c r="BB44" s="459"/>
      <c r="BC44" s="459"/>
      <c r="BD44" s="460"/>
      <c r="BE44" s="451"/>
    </row>
    <row r="45" spans="1:57" ht="35.1" customHeight="1" x14ac:dyDescent="0.25">
      <c r="A45" s="453"/>
      <c r="B45" s="454"/>
      <c r="C45" s="455"/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7"/>
      <c r="X45" s="457"/>
      <c r="Y45" s="458"/>
      <c r="Z45" s="458"/>
      <c r="AA45" s="457"/>
      <c r="AB45" s="457"/>
      <c r="AC45" s="457"/>
      <c r="AD45" s="457"/>
      <c r="AE45" s="457"/>
      <c r="AF45" s="457"/>
      <c r="AG45" s="457"/>
      <c r="AH45" s="457"/>
      <c r="AI45" s="457"/>
      <c r="AJ45" s="457"/>
      <c r="AK45" s="458"/>
      <c r="AL45" s="458"/>
      <c r="AM45" s="458"/>
      <c r="AN45" s="458"/>
      <c r="AO45" s="458"/>
      <c r="AP45" s="458"/>
      <c r="AQ45" s="458"/>
      <c r="AR45" s="459"/>
      <c r="AS45" s="459"/>
      <c r="AT45" s="459"/>
      <c r="AU45" s="459"/>
      <c r="AV45" s="459"/>
      <c r="AW45" s="459"/>
      <c r="AX45" s="459"/>
      <c r="AY45" s="459"/>
      <c r="AZ45" s="459"/>
      <c r="BA45" s="459"/>
      <c r="BB45" s="459"/>
      <c r="BC45" s="459"/>
      <c r="BD45" s="460"/>
      <c r="BE45" s="451"/>
    </row>
    <row r="46" spans="1:57" ht="35.1" customHeight="1" x14ac:dyDescent="0.25">
      <c r="A46" s="453"/>
      <c r="B46" s="454"/>
      <c r="C46" s="455"/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7"/>
      <c r="X46" s="457"/>
      <c r="Y46" s="458"/>
      <c r="Z46" s="458"/>
      <c r="AA46" s="458"/>
      <c r="AB46" s="458"/>
      <c r="AC46" s="458"/>
      <c r="AD46" s="458"/>
      <c r="AE46" s="458"/>
      <c r="AF46" s="458"/>
      <c r="AG46" s="458"/>
      <c r="AH46" s="458"/>
      <c r="AI46" s="458"/>
      <c r="AJ46" s="458"/>
      <c r="AK46" s="458"/>
      <c r="AL46" s="458"/>
      <c r="AM46" s="458"/>
      <c r="AN46" s="458"/>
      <c r="AO46" s="458"/>
      <c r="AP46" s="458"/>
      <c r="AQ46" s="458"/>
      <c r="AR46" s="459"/>
      <c r="AS46" s="459"/>
      <c r="AT46" s="459"/>
      <c r="AU46" s="459"/>
      <c r="AV46" s="459"/>
      <c r="AW46" s="459"/>
      <c r="AX46" s="459"/>
      <c r="AY46" s="459"/>
      <c r="AZ46" s="459"/>
      <c r="BA46" s="459"/>
      <c r="BB46" s="459"/>
      <c r="BC46" s="459"/>
      <c r="BD46" s="460"/>
      <c r="BE46" s="451"/>
    </row>
    <row r="47" spans="1:57" ht="35.1" customHeight="1" x14ac:dyDescent="0.25">
      <c r="A47" s="453"/>
      <c r="B47" s="454"/>
      <c r="C47" s="455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7"/>
      <c r="X47" s="457"/>
      <c r="Y47" s="458"/>
      <c r="Z47" s="458"/>
      <c r="AA47" s="458"/>
      <c r="AB47" s="458"/>
      <c r="AC47" s="458"/>
      <c r="AD47" s="458"/>
      <c r="AE47" s="458"/>
      <c r="AF47" s="458"/>
      <c r="AG47" s="458"/>
      <c r="AH47" s="458"/>
      <c r="AI47" s="458"/>
      <c r="AJ47" s="458"/>
      <c r="AK47" s="458"/>
      <c r="AL47" s="458"/>
      <c r="AM47" s="458"/>
      <c r="AN47" s="458"/>
      <c r="AO47" s="458"/>
      <c r="AP47" s="458"/>
      <c r="AQ47" s="458"/>
      <c r="AR47" s="459"/>
      <c r="AS47" s="459"/>
      <c r="AT47" s="459"/>
      <c r="AU47" s="459"/>
      <c r="AV47" s="459"/>
      <c r="AW47" s="459"/>
      <c r="AX47" s="459"/>
      <c r="AY47" s="459"/>
      <c r="AZ47" s="459"/>
      <c r="BA47" s="459"/>
      <c r="BB47" s="459"/>
      <c r="BC47" s="459"/>
      <c r="BD47" s="460"/>
      <c r="BE47" s="451"/>
    </row>
    <row r="48" spans="1:57" ht="35.1" customHeight="1" x14ac:dyDescent="0.25">
      <c r="A48" s="453"/>
      <c r="B48" s="454"/>
      <c r="C48" s="455"/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7"/>
      <c r="X48" s="457"/>
      <c r="Y48" s="458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458"/>
      <c r="AK48" s="458"/>
      <c r="AL48" s="458"/>
      <c r="AM48" s="458"/>
      <c r="AN48" s="458"/>
      <c r="AO48" s="458"/>
      <c r="AP48" s="458"/>
      <c r="AQ48" s="458"/>
      <c r="AR48" s="459"/>
      <c r="AS48" s="459"/>
      <c r="AT48" s="459"/>
      <c r="AU48" s="459"/>
      <c r="AV48" s="459"/>
      <c r="AW48" s="459"/>
      <c r="AX48" s="459"/>
      <c r="AY48" s="459"/>
      <c r="AZ48" s="459"/>
      <c r="BA48" s="459"/>
      <c r="BB48" s="459"/>
      <c r="BC48" s="459"/>
      <c r="BD48" s="460"/>
      <c r="BE48" s="451"/>
    </row>
    <row r="49" spans="1:57" ht="35.1" customHeight="1" x14ac:dyDescent="0.25">
      <c r="A49" s="466"/>
      <c r="B49" s="464"/>
      <c r="C49" s="465"/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7"/>
      <c r="Z49" s="457"/>
      <c r="AA49" s="457"/>
      <c r="AB49" s="457"/>
      <c r="AC49" s="457"/>
      <c r="AD49" s="457"/>
      <c r="AE49" s="457"/>
      <c r="AF49" s="457"/>
      <c r="AG49" s="457"/>
      <c r="AH49" s="457"/>
      <c r="AI49" s="457"/>
      <c r="AJ49" s="457"/>
      <c r="AK49" s="457"/>
      <c r="AL49" s="457"/>
      <c r="AM49" s="457"/>
      <c r="AN49" s="457"/>
      <c r="AO49" s="457"/>
      <c r="AP49" s="457"/>
      <c r="AQ49" s="457"/>
      <c r="AR49" s="459"/>
      <c r="AS49" s="459"/>
      <c r="AT49" s="459"/>
      <c r="AU49" s="459"/>
      <c r="AV49" s="459"/>
      <c r="AW49" s="459"/>
      <c r="AX49" s="459"/>
      <c r="AY49" s="459"/>
      <c r="AZ49" s="459"/>
      <c r="BA49" s="459"/>
      <c r="BB49" s="459"/>
      <c r="BC49" s="459"/>
      <c r="BD49" s="460"/>
      <c r="BE49" s="451"/>
    </row>
    <row r="50" spans="1:57" ht="35.1" customHeight="1" x14ac:dyDescent="0.25">
      <c r="A50" s="466"/>
      <c r="B50" s="464"/>
      <c r="C50" s="465"/>
      <c r="D50" s="457"/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7"/>
      <c r="AA50" s="457"/>
      <c r="AB50" s="457"/>
      <c r="AC50" s="457"/>
      <c r="AD50" s="457"/>
      <c r="AE50" s="457"/>
      <c r="AF50" s="457"/>
      <c r="AG50" s="457"/>
      <c r="AH50" s="457"/>
      <c r="AI50" s="457"/>
      <c r="AJ50" s="457"/>
      <c r="AK50" s="457"/>
      <c r="AL50" s="457"/>
      <c r="AM50" s="457"/>
      <c r="AN50" s="457"/>
      <c r="AO50" s="457"/>
      <c r="AP50" s="457"/>
      <c r="AQ50" s="457"/>
      <c r="AR50" s="459"/>
      <c r="AS50" s="459"/>
      <c r="AT50" s="459"/>
      <c r="AU50" s="459"/>
      <c r="AV50" s="459"/>
      <c r="AW50" s="459"/>
      <c r="AX50" s="459"/>
      <c r="AY50" s="459"/>
      <c r="AZ50" s="459"/>
      <c r="BA50" s="459"/>
      <c r="BB50" s="459"/>
      <c r="BC50" s="459"/>
      <c r="BD50" s="460"/>
      <c r="BE50" s="451"/>
    </row>
    <row r="51" spans="1:57" ht="35.1" customHeight="1" x14ac:dyDescent="0.25">
      <c r="A51" s="467"/>
      <c r="B51" s="454"/>
      <c r="C51" s="455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7"/>
      <c r="X51" s="457"/>
      <c r="Y51" s="458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458"/>
      <c r="AL51" s="458"/>
      <c r="AM51" s="458"/>
      <c r="AN51" s="458"/>
      <c r="AO51" s="458"/>
      <c r="AP51" s="458"/>
      <c r="AQ51" s="458"/>
      <c r="AR51" s="459"/>
      <c r="AS51" s="459"/>
      <c r="AT51" s="459"/>
      <c r="AU51" s="459"/>
      <c r="AV51" s="459"/>
      <c r="AW51" s="459"/>
      <c r="AX51" s="459"/>
      <c r="AY51" s="459"/>
      <c r="AZ51" s="459"/>
      <c r="BA51" s="459"/>
      <c r="BB51" s="459"/>
      <c r="BC51" s="459"/>
      <c r="BD51" s="460"/>
      <c r="BE51" s="451"/>
    </row>
    <row r="52" spans="1:57" ht="35.1" customHeight="1" x14ac:dyDescent="0.25">
      <c r="A52" s="469"/>
      <c r="B52" s="454"/>
      <c r="C52" s="455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7"/>
      <c r="X52" s="457"/>
      <c r="Y52" s="458"/>
      <c r="Z52" s="458"/>
      <c r="AA52" s="458"/>
      <c r="AB52" s="458"/>
      <c r="AC52" s="458"/>
      <c r="AD52" s="458"/>
      <c r="AE52" s="458"/>
      <c r="AF52" s="458"/>
      <c r="AG52" s="458"/>
      <c r="AH52" s="458"/>
      <c r="AI52" s="458"/>
      <c r="AJ52" s="458"/>
      <c r="AK52" s="458"/>
      <c r="AL52" s="458"/>
      <c r="AM52" s="458"/>
      <c r="AN52" s="458"/>
      <c r="AO52" s="458"/>
      <c r="AP52" s="458"/>
      <c r="AQ52" s="458"/>
      <c r="AR52" s="459"/>
      <c r="AS52" s="459"/>
      <c r="AT52" s="459"/>
      <c r="AU52" s="459"/>
      <c r="AV52" s="459"/>
      <c r="AW52" s="459"/>
      <c r="AX52" s="459"/>
      <c r="AY52" s="459"/>
      <c r="AZ52" s="459"/>
      <c r="BA52" s="459"/>
      <c r="BB52" s="459"/>
      <c r="BC52" s="459"/>
      <c r="BD52" s="460"/>
      <c r="BE52" s="451"/>
    </row>
    <row r="53" spans="1:57" ht="35.1" customHeight="1" x14ac:dyDescent="0.25">
      <c r="A53" s="453"/>
      <c r="B53" s="454"/>
      <c r="C53" s="455"/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7"/>
      <c r="X53" s="457"/>
      <c r="Y53" s="458"/>
      <c r="Z53" s="458"/>
      <c r="AA53" s="458"/>
      <c r="AB53" s="458"/>
      <c r="AC53" s="458"/>
      <c r="AD53" s="458"/>
      <c r="AE53" s="458"/>
      <c r="AF53" s="458"/>
      <c r="AG53" s="458"/>
      <c r="AH53" s="458"/>
      <c r="AI53" s="458"/>
      <c r="AJ53" s="458"/>
      <c r="AK53" s="458"/>
      <c r="AL53" s="458"/>
      <c r="AM53" s="458"/>
      <c r="AN53" s="458"/>
      <c r="AO53" s="458"/>
      <c r="AP53" s="458"/>
      <c r="AQ53" s="458"/>
      <c r="AR53" s="459"/>
      <c r="AS53" s="459"/>
      <c r="AT53" s="459"/>
      <c r="AU53" s="459"/>
      <c r="AV53" s="459"/>
      <c r="AW53" s="459"/>
      <c r="AX53" s="459"/>
      <c r="AY53" s="459"/>
      <c r="AZ53" s="459"/>
      <c r="BA53" s="459"/>
      <c r="BB53" s="459"/>
      <c r="BC53" s="459"/>
      <c r="BD53" s="460"/>
      <c r="BE53" s="451"/>
    </row>
    <row r="54" spans="1:57" ht="35.1" customHeight="1" x14ac:dyDescent="0.25">
      <c r="A54" s="466"/>
      <c r="B54" s="464"/>
      <c r="C54" s="465"/>
      <c r="D54" s="457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7"/>
      <c r="Y54" s="457"/>
      <c r="Z54" s="457"/>
      <c r="AA54" s="457"/>
      <c r="AB54" s="457"/>
      <c r="AC54" s="457"/>
      <c r="AD54" s="457"/>
      <c r="AE54" s="457"/>
      <c r="AF54" s="457"/>
      <c r="AG54" s="457"/>
      <c r="AH54" s="457"/>
      <c r="AI54" s="457"/>
      <c r="AJ54" s="457"/>
      <c r="AK54" s="457"/>
      <c r="AL54" s="457"/>
      <c r="AM54" s="457"/>
      <c r="AN54" s="457"/>
      <c r="AO54" s="457"/>
      <c r="AP54" s="457"/>
      <c r="AQ54" s="457"/>
      <c r="AR54" s="459"/>
      <c r="AS54" s="459"/>
      <c r="AT54" s="459"/>
      <c r="AU54" s="459"/>
      <c r="AV54" s="459"/>
      <c r="AW54" s="459"/>
      <c r="AX54" s="459"/>
      <c r="AY54" s="459"/>
      <c r="AZ54" s="459"/>
      <c r="BA54" s="459"/>
      <c r="BB54" s="459"/>
      <c r="BC54" s="459"/>
      <c r="BD54" s="460"/>
      <c r="BE54" s="451"/>
    </row>
    <row r="55" spans="1:57" ht="35.1" customHeight="1" x14ac:dyDescent="0.25">
      <c r="A55" s="466"/>
      <c r="B55" s="464"/>
      <c r="C55" s="465"/>
      <c r="D55" s="457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7"/>
      <c r="AA55" s="457"/>
      <c r="AB55" s="457"/>
      <c r="AC55" s="457"/>
      <c r="AD55" s="457"/>
      <c r="AE55" s="457"/>
      <c r="AF55" s="457"/>
      <c r="AG55" s="457"/>
      <c r="AH55" s="457"/>
      <c r="AI55" s="457"/>
      <c r="AJ55" s="457"/>
      <c r="AK55" s="457"/>
      <c r="AL55" s="457"/>
      <c r="AM55" s="457"/>
      <c r="AN55" s="457"/>
      <c r="AO55" s="457"/>
      <c r="AP55" s="457"/>
      <c r="AQ55" s="457"/>
      <c r="AR55" s="459"/>
      <c r="AS55" s="459"/>
      <c r="AT55" s="459"/>
      <c r="AU55" s="459"/>
      <c r="AV55" s="459"/>
      <c r="AW55" s="459"/>
      <c r="AX55" s="459"/>
      <c r="AY55" s="459"/>
      <c r="AZ55" s="459"/>
      <c r="BA55" s="459"/>
      <c r="BB55" s="459"/>
      <c r="BC55" s="459"/>
      <c r="BD55" s="460"/>
      <c r="BE55" s="451"/>
    </row>
    <row r="56" spans="1:57" ht="35.1" customHeight="1" x14ac:dyDescent="0.25">
      <c r="A56" s="467"/>
      <c r="B56" s="454"/>
      <c r="C56" s="455"/>
      <c r="D56" s="458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7"/>
      <c r="X56" s="457"/>
      <c r="Y56" s="458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458"/>
      <c r="AL56" s="458"/>
      <c r="AM56" s="458"/>
      <c r="AN56" s="458"/>
      <c r="AO56" s="458"/>
      <c r="AP56" s="458"/>
      <c r="AQ56" s="458"/>
      <c r="AR56" s="459"/>
      <c r="AS56" s="459"/>
      <c r="AT56" s="459"/>
      <c r="AU56" s="459"/>
      <c r="AV56" s="459"/>
      <c r="AW56" s="459"/>
      <c r="AX56" s="459"/>
      <c r="AY56" s="459"/>
      <c r="AZ56" s="459"/>
      <c r="BA56" s="459"/>
      <c r="BB56" s="459"/>
      <c r="BC56" s="459"/>
      <c r="BD56" s="460"/>
      <c r="BE56" s="451"/>
    </row>
    <row r="57" spans="1:57" ht="15.75" x14ac:dyDescent="0.25">
      <c r="A57" s="469"/>
      <c r="B57" s="454"/>
      <c r="C57" s="455"/>
      <c r="D57" s="458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7"/>
      <c r="X57" s="457"/>
      <c r="Y57" s="458"/>
      <c r="Z57" s="458"/>
      <c r="AA57" s="458"/>
      <c r="AB57" s="458"/>
      <c r="AC57" s="458"/>
      <c r="AD57" s="458"/>
      <c r="AE57" s="458"/>
      <c r="AF57" s="458"/>
      <c r="AG57" s="458"/>
      <c r="AH57" s="458"/>
      <c r="AI57" s="458"/>
      <c r="AJ57" s="458"/>
      <c r="AK57" s="458"/>
      <c r="AL57" s="458"/>
      <c r="AM57" s="458"/>
      <c r="AN57" s="458"/>
      <c r="AO57" s="458"/>
      <c r="AP57" s="458"/>
      <c r="AQ57" s="458"/>
      <c r="AR57" s="459"/>
      <c r="AS57" s="459"/>
      <c r="AT57" s="459"/>
      <c r="AU57" s="459"/>
      <c r="AV57" s="459"/>
      <c r="AW57" s="459"/>
      <c r="AX57" s="459"/>
      <c r="AY57" s="459"/>
      <c r="AZ57" s="459"/>
      <c r="BA57" s="459"/>
      <c r="BB57" s="459"/>
      <c r="BC57" s="459"/>
      <c r="BD57" s="460"/>
    </row>
    <row r="58" spans="1:57" ht="15.75" x14ac:dyDescent="0.25">
      <c r="A58" s="466"/>
      <c r="B58" s="464"/>
      <c r="C58" s="465"/>
      <c r="D58" s="457"/>
      <c r="E58" s="457"/>
      <c r="F58" s="457"/>
      <c r="G58" s="457"/>
      <c r="H58" s="457"/>
      <c r="I58" s="457"/>
      <c r="J58" s="457"/>
      <c r="K58" s="457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  <c r="Y58" s="457"/>
      <c r="Z58" s="457"/>
      <c r="AA58" s="457"/>
      <c r="AB58" s="457"/>
      <c r="AC58" s="457"/>
      <c r="AD58" s="457"/>
      <c r="AE58" s="457"/>
      <c r="AF58" s="457"/>
      <c r="AG58" s="457"/>
      <c r="AH58" s="457"/>
      <c r="AI58" s="457"/>
      <c r="AJ58" s="457"/>
      <c r="AK58" s="457"/>
      <c r="AL58" s="457"/>
      <c r="AM58" s="457"/>
      <c r="AN58" s="457"/>
      <c r="AO58" s="457"/>
      <c r="AP58" s="457"/>
      <c r="AQ58" s="457"/>
      <c r="AR58" s="459"/>
      <c r="AS58" s="459"/>
      <c r="AT58" s="459"/>
      <c r="AU58" s="459"/>
      <c r="AV58" s="459"/>
      <c r="AW58" s="459"/>
      <c r="AX58" s="459"/>
      <c r="AY58" s="459"/>
      <c r="AZ58" s="459"/>
      <c r="BA58" s="459"/>
      <c r="BB58" s="459"/>
      <c r="BC58" s="459"/>
      <c r="BD58" s="460"/>
    </row>
    <row r="59" spans="1:57" ht="15.75" x14ac:dyDescent="0.25">
      <c r="A59" s="466"/>
      <c r="B59" s="464"/>
      <c r="C59" s="465"/>
      <c r="D59" s="457"/>
      <c r="E59" s="457"/>
      <c r="F59" s="457"/>
      <c r="G59" s="457"/>
      <c r="H59" s="457"/>
      <c r="I59" s="457"/>
      <c r="J59" s="457"/>
      <c r="K59" s="457"/>
      <c r="L59" s="457"/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7"/>
      <c r="Y59" s="457"/>
      <c r="Z59" s="457"/>
      <c r="AA59" s="457"/>
      <c r="AB59" s="457"/>
      <c r="AC59" s="457"/>
      <c r="AD59" s="457"/>
      <c r="AE59" s="457"/>
      <c r="AF59" s="457"/>
      <c r="AG59" s="457"/>
      <c r="AH59" s="457"/>
      <c r="AI59" s="457"/>
      <c r="AJ59" s="457"/>
      <c r="AK59" s="457"/>
      <c r="AL59" s="457"/>
      <c r="AM59" s="457"/>
      <c r="AN59" s="457"/>
      <c r="AO59" s="457"/>
      <c r="AP59" s="457"/>
      <c r="AQ59" s="457"/>
      <c r="AR59" s="459"/>
      <c r="AS59" s="459"/>
      <c r="AT59" s="459"/>
      <c r="AU59" s="459"/>
      <c r="AV59" s="459"/>
      <c r="AW59" s="459"/>
      <c r="AX59" s="459"/>
      <c r="AY59" s="459"/>
      <c r="AZ59" s="459"/>
      <c r="BA59" s="459"/>
      <c r="BB59" s="459"/>
      <c r="BC59" s="459"/>
      <c r="BD59" s="460"/>
    </row>
    <row r="60" spans="1:57" x14ac:dyDescent="0.2">
      <c r="AS60" s="451"/>
      <c r="BD60" s="470"/>
    </row>
    <row r="61" spans="1:57" x14ac:dyDescent="0.2">
      <c r="BD61" s="470"/>
    </row>
    <row r="62" spans="1:57" ht="24" customHeight="1" x14ac:dyDescent="0.2">
      <c r="BD62" s="470"/>
    </row>
    <row r="63" spans="1:57" ht="20.45" customHeight="1" x14ac:dyDescent="0.2">
      <c r="BD63" s="470"/>
    </row>
    <row r="64" spans="1:57" ht="22.9" customHeight="1" x14ac:dyDescent="0.2">
      <c r="BD64" s="470"/>
    </row>
    <row r="65" spans="56:56" x14ac:dyDescent="0.2">
      <c r="BD65" s="470"/>
    </row>
    <row r="66" spans="56:56" x14ac:dyDescent="0.2">
      <c r="BD66" s="470"/>
    </row>
    <row r="67" spans="56:56" x14ac:dyDescent="0.2">
      <c r="BD67" s="470"/>
    </row>
    <row r="68" spans="56:56" ht="19.899999999999999" customHeight="1" x14ac:dyDescent="0.2">
      <c r="BD68" s="470"/>
    </row>
    <row r="69" spans="56:56" x14ac:dyDescent="0.2">
      <c r="BD69" s="470"/>
    </row>
    <row r="70" spans="56:56" x14ac:dyDescent="0.2">
      <c r="BD70" s="470"/>
    </row>
    <row r="71" spans="56:56" x14ac:dyDescent="0.2">
      <c r="BD71" s="470"/>
    </row>
  </sheetData>
  <mergeCells count="29">
    <mergeCell ref="A1:BA1"/>
    <mergeCell ref="Q2:AE2"/>
    <mergeCell ref="A3:A7"/>
    <mergeCell ref="B3:B7"/>
    <mergeCell ref="C3:C7"/>
    <mergeCell ref="D3:G5"/>
    <mergeCell ref="H3:H7"/>
    <mergeCell ref="I3:K5"/>
    <mergeCell ref="L3:L7"/>
    <mergeCell ref="M3:P5"/>
    <mergeCell ref="AL3:AL7"/>
    <mergeCell ref="AM3:AP5"/>
    <mergeCell ref="AQ3:AT5"/>
    <mergeCell ref="Q3:T5"/>
    <mergeCell ref="U3:U7"/>
    <mergeCell ref="V3:X5"/>
    <mergeCell ref="Y3:Y7"/>
    <mergeCell ref="Z3:AB5"/>
    <mergeCell ref="AC3:AC7"/>
    <mergeCell ref="E24:J24"/>
    <mergeCell ref="Q24:U24"/>
    <mergeCell ref="AD3:AG5"/>
    <mergeCell ref="AH3:AH7"/>
    <mergeCell ref="AI3:AK5"/>
    <mergeCell ref="AU3:AU7"/>
    <mergeCell ref="AV3:AX5"/>
    <mergeCell ref="AY3:AY7"/>
    <mergeCell ref="AZ3:BC5"/>
    <mergeCell ref="BD3:BD7"/>
  </mergeCells>
  <pageMargins left="0.31496062992125984" right="0.19685039370078741" top="0.27559055118110237" bottom="0.51181102362204722" header="0.11811023622047245" footer="0.31496062992125984"/>
  <pageSetup paperSize="9" scale="66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1"/>
  <sheetViews>
    <sheetView zoomScale="78" zoomScaleNormal="78" workbookViewId="0">
      <selection sqref="A1:BB1"/>
    </sheetView>
  </sheetViews>
  <sheetFormatPr defaultRowHeight="12.75" x14ac:dyDescent="0.2"/>
  <cols>
    <col min="1" max="1" width="18.28515625" customWidth="1"/>
    <col min="2" max="2" width="10.28515625" customWidth="1"/>
    <col min="3" max="3" width="5.42578125" customWidth="1"/>
    <col min="4" max="4" width="5.140625" customWidth="1"/>
    <col min="5" max="35" width="3.7109375" customWidth="1"/>
    <col min="36" max="36" width="3.140625" customWidth="1"/>
    <col min="37" max="38" width="2.85546875" customWidth="1"/>
    <col min="39" max="39" width="3.140625" customWidth="1"/>
    <col min="40" max="40" width="3" customWidth="1"/>
    <col min="41" max="41" width="3.28515625" customWidth="1"/>
    <col min="42" max="42" width="2.7109375" customWidth="1"/>
    <col min="43" max="43" width="3.42578125" customWidth="1"/>
    <col min="44" max="44" width="2.5703125" customWidth="1"/>
    <col min="45" max="46" width="3.140625" customWidth="1"/>
    <col min="47" max="47" width="3" customWidth="1"/>
    <col min="48" max="48" width="2.7109375" customWidth="1"/>
    <col min="49" max="49" width="2.28515625" customWidth="1"/>
    <col min="50" max="50" width="2" customWidth="1"/>
    <col min="51" max="51" width="2.140625" customWidth="1"/>
    <col min="52" max="52" width="3" customWidth="1"/>
    <col min="53" max="53" width="2.28515625" customWidth="1"/>
    <col min="54" max="54" width="2.7109375" customWidth="1"/>
    <col min="55" max="55" width="1.85546875" customWidth="1"/>
    <col min="56" max="56" width="2.28515625" customWidth="1"/>
    <col min="57" max="57" width="4.28515625" customWidth="1"/>
  </cols>
  <sheetData>
    <row r="1" spans="1:57" ht="25.5" customHeight="1" x14ac:dyDescent="0.2">
      <c r="A1" s="651" t="s">
        <v>390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651"/>
      <c r="AF1" s="651"/>
      <c r="AG1" s="651"/>
      <c r="AH1" s="651"/>
      <c r="AI1" s="651"/>
      <c r="AJ1" s="651"/>
      <c r="AK1" s="651"/>
      <c r="AL1" s="651"/>
      <c r="AM1" s="651"/>
      <c r="AN1" s="651"/>
      <c r="AO1" s="651"/>
      <c r="AP1" s="651"/>
      <c r="AQ1" s="651"/>
      <c r="AR1" s="651"/>
      <c r="AS1" s="651"/>
      <c r="AT1" s="651"/>
      <c r="AU1" s="651"/>
      <c r="AV1" s="651"/>
      <c r="AW1" s="651"/>
      <c r="AX1" s="651"/>
      <c r="AY1" s="651"/>
      <c r="AZ1" s="651"/>
      <c r="BA1" s="651"/>
      <c r="BB1" s="651"/>
    </row>
    <row r="2" spans="1:57" ht="25.5" customHeight="1" thickBot="1" x14ac:dyDescent="0.3">
      <c r="R2" s="766" t="s">
        <v>377</v>
      </c>
      <c r="S2" s="766"/>
      <c r="T2" s="766"/>
      <c r="U2" s="766"/>
      <c r="V2" s="766"/>
      <c r="W2" s="766"/>
      <c r="X2" s="766"/>
      <c r="Y2" s="766"/>
      <c r="Z2" s="766"/>
      <c r="AA2" s="766"/>
      <c r="AB2" s="766"/>
      <c r="AC2" s="766"/>
      <c r="AD2" s="766"/>
      <c r="AE2" s="766"/>
      <c r="AF2" s="766"/>
    </row>
    <row r="3" spans="1:57" ht="25.5" customHeight="1" thickBot="1" x14ac:dyDescent="0.25">
      <c r="A3" s="767" t="s">
        <v>268</v>
      </c>
      <c r="B3" s="503"/>
      <c r="C3" s="770" t="s">
        <v>269</v>
      </c>
      <c r="D3" s="770" t="s">
        <v>270</v>
      </c>
      <c r="E3" s="773" t="s">
        <v>2</v>
      </c>
      <c r="F3" s="774"/>
      <c r="G3" s="774"/>
      <c r="H3" s="775"/>
      <c r="I3" s="782" t="s">
        <v>3</v>
      </c>
      <c r="J3" s="773" t="s">
        <v>4</v>
      </c>
      <c r="K3" s="774"/>
      <c r="L3" s="775"/>
      <c r="M3" s="782" t="s">
        <v>5</v>
      </c>
      <c r="N3" s="773" t="s">
        <v>6</v>
      </c>
      <c r="O3" s="774"/>
      <c r="P3" s="774"/>
      <c r="Q3" s="775"/>
      <c r="R3" s="773" t="s">
        <v>7</v>
      </c>
      <c r="S3" s="774"/>
      <c r="T3" s="774"/>
      <c r="U3" s="775"/>
      <c r="V3" s="790" t="s">
        <v>21</v>
      </c>
      <c r="W3" s="793" t="s">
        <v>9</v>
      </c>
      <c r="X3" s="794"/>
      <c r="Y3" s="795"/>
      <c r="Z3" s="775" t="s">
        <v>8</v>
      </c>
      <c r="AA3" s="773" t="s">
        <v>10</v>
      </c>
      <c r="AB3" s="774"/>
      <c r="AC3" s="775"/>
      <c r="AD3" s="782" t="s">
        <v>345</v>
      </c>
      <c r="AE3" s="773" t="s">
        <v>12</v>
      </c>
      <c r="AF3" s="774"/>
      <c r="AG3" s="774"/>
      <c r="AH3" s="775"/>
      <c r="AI3" s="782" t="s">
        <v>11</v>
      </c>
      <c r="AJ3" s="774" t="s">
        <v>15</v>
      </c>
      <c r="AK3" s="774"/>
      <c r="AL3" s="775"/>
      <c r="AM3" s="782" t="s">
        <v>347</v>
      </c>
      <c r="AN3" s="773" t="s">
        <v>16</v>
      </c>
      <c r="AO3" s="774"/>
      <c r="AP3" s="774"/>
      <c r="AQ3" s="775"/>
      <c r="AR3" s="773" t="s">
        <v>17</v>
      </c>
      <c r="AS3" s="774"/>
      <c r="AT3" s="774"/>
      <c r="AU3" s="775"/>
      <c r="AV3" s="782" t="s">
        <v>14</v>
      </c>
      <c r="AW3" s="773" t="s">
        <v>18</v>
      </c>
      <c r="AX3" s="774"/>
      <c r="AY3" s="775"/>
      <c r="AZ3" s="782" t="s">
        <v>20</v>
      </c>
      <c r="BA3" s="785" t="s">
        <v>19</v>
      </c>
      <c r="BB3" s="785"/>
      <c r="BC3" s="785"/>
      <c r="BD3" s="786"/>
      <c r="BE3" s="787" t="s">
        <v>271</v>
      </c>
    </row>
    <row r="4" spans="1:57" ht="25.5" customHeight="1" thickBot="1" x14ac:dyDescent="0.25">
      <c r="A4" s="768"/>
      <c r="B4" s="504" t="s">
        <v>272</v>
      </c>
      <c r="C4" s="771"/>
      <c r="D4" s="771"/>
      <c r="E4" s="776"/>
      <c r="F4" s="777"/>
      <c r="G4" s="777"/>
      <c r="H4" s="778"/>
      <c r="I4" s="783"/>
      <c r="J4" s="776"/>
      <c r="K4" s="777"/>
      <c r="L4" s="778"/>
      <c r="M4" s="783"/>
      <c r="N4" s="776"/>
      <c r="O4" s="777"/>
      <c r="P4" s="777"/>
      <c r="Q4" s="778"/>
      <c r="R4" s="776"/>
      <c r="S4" s="777"/>
      <c r="T4" s="777"/>
      <c r="U4" s="778"/>
      <c r="V4" s="791"/>
      <c r="W4" s="796"/>
      <c r="X4" s="797"/>
      <c r="Y4" s="798"/>
      <c r="Z4" s="778"/>
      <c r="AA4" s="776"/>
      <c r="AB4" s="777"/>
      <c r="AC4" s="778"/>
      <c r="AD4" s="783"/>
      <c r="AE4" s="776"/>
      <c r="AF4" s="777"/>
      <c r="AG4" s="777"/>
      <c r="AH4" s="778"/>
      <c r="AI4" s="783"/>
      <c r="AJ4" s="777"/>
      <c r="AK4" s="777"/>
      <c r="AL4" s="778"/>
      <c r="AM4" s="783"/>
      <c r="AN4" s="776"/>
      <c r="AO4" s="777"/>
      <c r="AP4" s="777"/>
      <c r="AQ4" s="778"/>
      <c r="AR4" s="776"/>
      <c r="AS4" s="777"/>
      <c r="AT4" s="777"/>
      <c r="AU4" s="778"/>
      <c r="AV4" s="783"/>
      <c r="AW4" s="776"/>
      <c r="AX4" s="777"/>
      <c r="AY4" s="778"/>
      <c r="AZ4" s="783"/>
      <c r="BA4" s="785"/>
      <c r="BB4" s="785"/>
      <c r="BC4" s="785"/>
      <c r="BD4" s="786"/>
      <c r="BE4" s="787"/>
    </row>
    <row r="5" spans="1:57" ht="25.5" customHeight="1" thickBot="1" x14ac:dyDescent="0.25">
      <c r="A5" s="768"/>
      <c r="B5" s="504"/>
      <c r="C5" s="771"/>
      <c r="D5" s="771"/>
      <c r="E5" s="779"/>
      <c r="F5" s="780"/>
      <c r="G5" s="780"/>
      <c r="H5" s="781"/>
      <c r="I5" s="783"/>
      <c r="J5" s="779"/>
      <c r="K5" s="780"/>
      <c r="L5" s="781"/>
      <c r="M5" s="783"/>
      <c r="N5" s="779"/>
      <c r="O5" s="780"/>
      <c r="P5" s="780"/>
      <c r="Q5" s="781"/>
      <c r="R5" s="779"/>
      <c r="S5" s="780"/>
      <c r="T5" s="780"/>
      <c r="U5" s="781"/>
      <c r="V5" s="791"/>
      <c r="W5" s="796"/>
      <c r="X5" s="797"/>
      <c r="Y5" s="798"/>
      <c r="Z5" s="778"/>
      <c r="AA5" s="779"/>
      <c r="AB5" s="780"/>
      <c r="AC5" s="781"/>
      <c r="AD5" s="783"/>
      <c r="AE5" s="779"/>
      <c r="AF5" s="780"/>
      <c r="AG5" s="780"/>
      <c r="AH5" s="781"/>
      <c r="AI5" s="783"/>
      <c r="AJ5" s="780"/>
      <c r="AK5" s="780"/>
      <c r="AL5" s="781"/>
      <c r="AM5" s="783"/>
      <c r="AN5" s="779"/>
      <c r="AO5" s="780"/>
      <c r="AP5" s="780"/>
      <c r="AQ5" s="781"/>
      <c r="AR5" s="779"/>
      <c r="AS5" s="780"/>
      <c r="AT5" s="780"/>
      <c r="AU5" s="781"/>
      <c r="AV5" s="783"/>
      <c r="AW5" s="779"/>
      <c r="AX5" s="780"/>
      <c r="AY5" s="781"/>
      <c r="AZ5" s="783"/>
      <c r="BA5" s="785"/>
      <c r="BB5" s="785"/>
      <c r="BC5" s="785"/>
      <c r="BD5" s="786"/>
      <c r="BE5" s="787"/>
    </row>
    <row r="6" spans="1:57" ht="25.5" customHeight="1" thickBot="1" x14ac:dyDescent="0.25">
      <c r="A6" s="768"/>
      <c r="B6" s="504"/>
      <c r="C6" s="771"/>
      <c r="D6" s="771"/>
      <c r="E6" s="399">
        <v>1</v>
      </c>
      <c r="F6" s="400">
        <v>8</v>
      </c>
      <c r="G6" s="400">
        <v>15</v>
      </c>
      <c r="H6" s="401">
        <v>22</v>
      </c>
      <c r="I6" s="783"/>
      <c r="J6" s="399">
        <v>6</v>
      </c>
      <c r="K6" s="400">
        <v>13</v>
      </c>
      <c r="L6" s="401">
        <v>20</v>
      </c>
      <c r="M6" s="783"/>
      <c r="N6" s="399" t="s">
        <v>353</v>
      </c>
      <c r="O6" s="400">
        <v>10</v>
      </c>
      <c r="P6" s="400">
        <v>17</v>
      </c>
      <c r="Q6" s="401">
        <v>24</v>
      </c>
      <c r="R6" s="402">
        <v>1</v>
      </c>
      <c r="S6" s="400">
        <v>8</v>
      </c>
      <c r="T6" s="400">
        <v>15</v>
      </c>
      <c r="U6" s="401">
        <v>22</v>
      </c>
      <c r="V6" s="791"/>
      <c r="W6" s="538">
        <v>5</v>
      </c>
      <c r="X6" s="535">
        <v>12</v>
      </c>
      <c r="Y6" s="506">
        <v>19</v>
      </c>
      <c r="Z6" s="778"/>
      <c r="AA6" s="399">
        <v>2</v>
      </c>
      <c r="AB6" s="400">
        <v>9</v>
      </c>
      <c r="AC6" s="401">
        <v>16</v>
      </c>
      <c r="AD6" s="783"/>
      <c r="AE6" s="399" t="s">
        <v>346</v>
      </c>
      <c r="AF6" s="400">
        <v>9</v>
      </c>
      <c r="AG6" s="400">
        <v>16</v>
      </c>
      <c r="AH6" s="401">
        <v>23</v>
      </c>
      <c r="AI6" s="783"/>
      <c r="AJ6" s="399">
        <v>6</v>
      </c>
      <c r="AK6" s="400">
        <v>13</v>
      </c>
      <c r="AL6" s="401">
        <v>20</v>
      </c>
      <c r="AM6" s="783"/>
      <c r="AN6" s="399" t="s">
        <v>348</v>
      </c>
      <c r="AO6" s="400">
        <v>11</v>
      </c>
      <c r="AP6" s="400">
        <v>18</v>
      </c>
      <c r="AQ6" s="401">
        <v>25</v>
      </c>
      <c r="AR6" s="402">
        <v>1</v>
      </c>
      <c r="AS6" s="400" t="s">
        <v>352</v>
      </c>
      <c r="AT6" s="403">
        <v>15</v>
      </c>
      <c r="AU6" s="404">
        <v>22</v>
      </c>
      <c r="AV6" s="783"/>
      <c r="AW6" s="399">
        <v>6</v>
      </c>
      <c r="AX6" s="400">
        <v>13</v>
      </c>
      <c r="AY6" s="401">
        <v>20</v>
      </c>
      <c r="AZ6" s="783"/>
      <c r="BA6" s="524">
        <v>3</v>
      </c>
      <c r="BB6" s="524">
        <v>10</v>
      </c>
      <c r="BC6" s="524">
        <v>17</v>
      </c>
      <c r="BD6" s="525">
        <v>24</v>
      </c>
      <c r="BE6" s="787"/>
    </row>
    <row r="7" spans="1:57" ht="25.5" customHeight="1" thickBot="1" x14ac:dyDescent="0.25">
      <c r="A7" s="769"/>
      <c r="B7" s="505"/>
      <c r="C7" s="772"/>
      <c r="D7" s="772"/>
      <c r="E7" s="408">
        <v>7</v>
      </c>
      <c r="F7" s="409">
        <v>14</v>
      </c>
      <c r="G7" s="409">
        <v>21</v>
      </c>
      <c r="H7" s="410">
        <v>28</v>
      </c>
      <c r="I7" s="784"/>
      <c r="J7" s="411">
        <v>12</v>
      </c>
      <c r="K7" s="409">
        <v>19</v>
      </c>
      <c r="L7" s="410">
        <v>26</v>
      </c>
      <c r="M7" s="784"/>
      <c r="N7" s="411">
        <v>9</v>
      </c>
      <c r="O7" s="409">
        <v>16</v>
      </c>
      <c r="P7" s="409">
        <v>23</v>
      </c>
      <c r="Q7" s="410">
        <v>30</v>
      </c>
      <c r="R7" s="411">
        <v>7</v>
      </c>
      <c r="S7" s="409">
        <v>14</v>
      </c>
      <c r="T7" s="409">
        <v>21</v>
      </c>
      <c r="U7" s="410">
        <v>28</v>
      </c>
      <c r="V7" s="792"/>
      <c r="W7" s="540">
        <v>11</v>
      </c>
      <c r="X7" s="536">
        <v>18</v>
      </c>
      <c r="Y7" s="537">
        <v>25</v>
      </c>
      <c r="Z7" s="781"/>
      <c r="AA7" s="411">
        <v>8</v>
      </c>
      <c r="AB7" s="409">
        <v>15</v>
      </c>
      <c r="AC7" s="410">
        <v>22</v>
      </c>
      <c r="AD7" s="784"/>
      <c r="AE7" s="411">
        <v>8</v>
      </c>
      <c r="AF7" s="409">
        <v>15</v>
      </c>
      <c r="AG7" s="409">
        <v>22</v>
      </c>
      <c r="AH7" s="410">
        <v>29</v>
      </c>
      <c r="AI7" s="784"/>
      <c r="AJ7" s="411">
        <v>12</v>
      </c>
      <c r="AK7" s="409">
        <v>19</v>
      </c>
      <c r="AL7" s="410">
        <v>26</v>
      </c>
      <c r="AM7" s="784"/>
      <c r="AN7" s="411">
        <v>10</v>
      </c>
      <c r="AO7" s="409">
        <v>17</v>
      </c>
      <c r="AP7" s="409">
        <v>24</v>
      </c>
      <c r="AQ7" s="410">
        <v>31</v>
      </c>
      <c r="AR7" s="411">
        <v>7</v>
      </c>
      <c r="AS7" s="409">
        <v>14</v>
      </c>
      <c r="AT7" s="412">
        <v>21</v>
      </c>
      <c r="AU7" s="413">
        <v>28</v>
      </c>
      <c r="AV7" s="784"/>
      <c r="AW7" s="411">
        <v>12</v>
      </c>
      <c r="AX7" s="409">
        <v>19</v>
      </c>
      <c r="AY7" s="410">
        <v>26</v>
      </c>
      <c r="AZ7" s="784"/>
      <c r="BA7" s="524">
        <v>9</v>
      </c>
      <c r="BB7" s="524">
        <v>16</v>
      </c>
      <c r="BC7" s="524">
        <v>23</v>
      </c>
      <c r="BD7" s="525">
        <v>31</v>
      </c>
      <c r="BE7" s="787"/>
    </row>
    <row r="8" spans="1:57" ht="25.5" customHeight="1" thickBot="1" x14ac:dyDescent="0.3">
      <c r="A8" s="414" t="s">
        <v>273</v>
      </c>
      <c r="B8" s="507"/>
      <c r="C8" s="416">
        <f>D8+BE8</f>
        <v>864</v>
      </c>
      <c r="D8" s="417">
        <f t="shared" ref="D8:T8" si="0">SUM(D9:D19)</f>
        <v>504</v>
      </c>
      <c r="E8" s="418">
        <f t="shared" si="0"/>
        <v>30</v>
      </c>
      <c r="F8" s="418">
        <f t="shared" si="0"/>
        <v>30</v>
      </c>
      <c r="G8" s="418">
        <f t="shared" si="0"/>
        <v>30</v>
      </c>
      <c r="H8" s="418">
        <f t="shared" si="0"/>
        <v>30</v>
      </c>
      <c r="I8" s="418">
        <f t="shared" si="0"/>
        <v>30</v>
      </c>
      <c r="J8" s="418">
        <f t="shared" si="0"/>
        <v>30</v>
      </c>
      <c r="K8" s="418">
        <f t="shared" si="0"/>
        <v>30</v>
      </c>
      <c r="L8" s="418">
        <f t="shared" si="0"/>
        <v>30</v>
      </c>
      <c r="M8" s="418">
        <f t="shared" si="0"/>
        <v>30</v>
      </c>
      <c r="N8" s="418">
        <f t="shared" si="0"/>
        <v>30</v>
      </c>
      <c r="O8" s="418">
        <f t="shared" si="0"/>
        <v>30</v>
      </c>
      <c r="P8" s="418">
        <f t="shared" si="0"/>
        <v>30</v>
      </c>
      <c r="Q8" s="418">
        <f t="shared" si="0"/>
        <v>36</v>
      </c>
      <c r="R8" s="418">
        <f t="shared" si="0"/>
        <v>36</v>
      </c>
      <c r="S8" s="418">
        <f t="shared" si="0"/>
        <v>36</v>
      </c>
      <c r="T8" s="418">
        <f t="shared" si="0"/>
        <v>36</v>
      </c>
      <c r="U8" s="418">
        <v>36</v>
      </c>
      <c r="V8" s="418">
        <f>SUM(V9:V19)</f>
        <v>0</v>
      </c>
      <c r="W8" s="430">
        <v>0</v>
      </c>
      <c r="X8" s="418">
        <f>SUM(X9:X19)</f>
        <v>36</v>
      </c>
      <c r="Y8" s="418">
        <f>SUM(Y9:Y19)</f>
        <v>36</v>
      </c>
      <c r="Z8" s="418">
        <f t="shared" ref="Z8:AI8" si="1">SUM(Z9:Z19)</f>
        <v>36</v>
      </c>
      <c r="AA8" s="418">
        <f t="shared" si="1"/>
        <v>36</v>
      </c>
      <c r="AB8" s="418">
        <f t="shared" si="1"/>
        <v>36</v>
      </c>
      <c r="AC8" s="418">
        <f t="shared" si="1"/>
        <v>36</v>
      </c>
      <c r="AD8" s="418">
        <f t="shared" si="1"/>
        <v>36</v>
      </c>
      <c r="AE8" s="418">
        <f t="shared" si="1"/>
        <v>36</v>
      </c>
      <c r="AF8" s="418">
        <f t="shared" si="1"/>
        <v>36</v>
      </c>
      <c r="AG8" s="418">
        <f t="shared" si="1"/>
        <v>36</v>
      </c>
      <c r="AH8" s="418">
        <f t="shared" si="1"/>
        <v>0</v>
      </c>
      <c r="AI8" s="418">
        <f t="shared" si="1"/>
        <v>0</v>
      </c>
      <c r="AJ8" s="526">
        <v>36</v>
      </c>
      <c r="AK8" s="526">
        <v>36</v>
      </c>
      <c r="AL8" s="526">
        <v>36</v>
      </c>
      <c r="AM8" s="526">
        <v>36</v>
      </c>
      <c r="AN8" s="526">
        <v>36</v>
      </c>
      <c r="AO8" s="526">
        <v>36</v>
      </c>
      <c r="AP8" s="526">
        <v>36</v>
      </c>
      <c r="AQ8" s="526">
        <v>36</v>
      </c>
      <c r="AR8" s="526">
        <v>36</v>
      </c>
      <c r="AS8" s="526">
        <v>36</v>
      </c>
      <c r="AT8" s="527">
        <v>36</v>
      </c>
      <c r="AU8" s="527">
        <v>36</v>
      </c>
      <c r="AV8" s="427"/>
      <c r="AW8" s="427"/>
      <c r="AX8" s="427"/>
      <c r="AY8" s="427"/>
      <c r="AZ8" s="427"/>
      <c r="BA8" s="427"/>
      <c r="BB8" s="427"/>
      <c r="BC8" s="427"/>
      <c r="BD8" s="512"/>
      <c r="BE8" s="422">
        <f>SUM(BE9:BE59)-BE40</f>
        <v>360</v>
      </c>
    </row>
    <row r="9" spans="1:57" ht="35.1" customHeight="1" thickBot="1" x14ac:dyDescent="0.3">
      <c r="A9" s="445" t="s">
        <v>328</v>
      </c>
      <c r="B9" s="513"/>
      <c r="C9" s="416">
        <f t="shared" ref="C9:C19" si="2">SUM(E9:BD9)</f>
        <v>52</v>
      </c>
      <c r="D9" s="417">
        <f t="shared" ref="D9:D12" si="3">SUM(E9:W9)</f>
        <v>32</v>
      </c>
      <c r="E9" s="418">
        <v>2</v>
      </c>
      <c r="F9" s="418">
        <v>2</v>
      </c>
      <c r="G9" s="418">
        <v>2</v>
      </c>
      <c r="H9" s="418">
        <v>2</v>
      </c>
      <c r="I9" s="418">
        <v>2</v>
      </c>
      <c r="J9" s="418">
        <v>2</v>
      </c>
      <c r="K9" s="418">
        <v>2</v>
      </c>
      <c r="L9" s="418">
        <v>2</v>
      </c>
      <c r="M9" s="418">
        <v>2</v>
      </c>
      <c r="N9" s="418">
        <v>2</v>
      </c>
      <c r="O9" s="418">
        <v>2</v>
      </c>
      <c r="P9" s="418">
        <v>2</v>
      </c>
      <c r="Q9" s="418">
        <v>2</v>
      </c>
      <c r="R9" s="418">
        <v>2</v>
      </c>
      <c r="S9" s="418">
        <v>2</v>
      </c>
      <c r="T9" s="430">
        <v>2</v>
      </c>
      <c r="U9" s="569"/>
      <c r="V9" s="427"/>
      <c r="W9" s="430"/>
      <c r="X9" s="427">
        <v>2</v>
      </c>
      <c r="Y9" s="427">
        <v>2</v>
      </c>
      <c r="Z9" s="418">
        <v>2</v>
      </c>
      <c r="AA9" s="425">
        <v>2</v>
      </c>
      <c r="AB9" s="425">
        <v>2</v>
      </c>
      <c r="AC9" s="425">
        <v>2</v>
      </c>
      <c r="AD9" s="425">
        <v>2</v>
      </c>
      <c r="AE9" s="425">
        <v>2</v>
      </c>
      <c r="AF9" s="425">
        <v>2</v>
      </c>
      <c r="AG9" s="425">
        <v>2</v>
      </c>
      <c r="AH9" s="534"/>
      <c r="AI9" s="420"/>
      <c r="AJ9" s="420"/>
      <c r="AK9" s="568"/>
      <c r="AL9" s="420"/>
      <c r="AM9" s="420"/>
      <c r="AN9" s="420"/>
      <c r="AO9" s="420"/>
      <c r="AP9" s="528"/>
      <c r="AQ9" s="528"/>
      <c r="AR9" s="528"/>
      <c r="AS9" s="528"/>
      <c r="AT9" s="528"/>
      <c r="AU9" s="528"/>
      <c r="AV9" s="427"/>
      <c r="AW9" s="427"/>
      <c r="AX9" s="427"/>
      <c r="AY9" s="427"/>
      <c r="AZ9" s="427"/>
      <c r="BA9" s="427"/>
      <c r="BB9" s="427"/>
      <c r="BC9" s="427"/>
      <c r="BD9" s="512"/>
      <c r="BE9" s="422">
        <f>SUM(X9:AG9)</f>
        <v>20</v>
      </c>
    </row>
    <row r="10" spans="1:57" ht="35.1" customHeight="1" thickBot="1" x14ac:dyDescent="0.3">
      <c r="A10" s="445" t="s">
        <v>315</v>
      </c>
      <c r="B10" s="513"/>
      <c r="C10" s="416">
        <f>SUM(E10:BD10)</f>
        <v>52</v>
      </c>
      <c r="D10" s="417">
        <f t="shared" si="3"/>
        <v>32</v>
      </c>
      <c r="E10" s="418">
        <v>2</v>
      </c>
      <c r="F10" s="418">
        <v>2</v>
      </c>
      <c r="G10" s="418">
        <v>2</v>
      </c>
      <c r="H10" s="418">
        <v>2</v>
      </c>
      <c r="I10" s="418">
        <v>2</v>
      </c>
      <c r="J10" s="418">
        <v>2</v>
      </c>
      <c r="K10" s="418">
        <v>2</v>
      </c>
      <c r="L10" s="418">
        <v>2</v>
      </c>
      <c r="M10" s="418">
        <v>2</v>
      </c>
      <c r="N10" s="418">
        <v>2</v>
      </c>
      <c r="O10" s="418">
        <v>2</v>
      </c>
      <c r="P10" s="418">
        <v>2</v>
      </c>
      <c r="Q10" s="418">
        <v>2</v>
      </c>
      <c r="R10" s="418">
        <v>2</v>
      </c>
      <c r="S10" s="418">
        <v>2</v>
      </c>
      <c r="T10" s="430">
        <v>2</v>
      </c>
      <c r="U10" s="569"/>
      <c r="V10" s="427"/>
      <c r="W10" s="430"/>
      <c r="X10" s="427">
        <v>2</v>
      </c>
      <c r="Y10" s="427">
        <v>2</v>
      </c>
      <c r="Z10" s="418">
        <v>2</v>
      </c>
      <c r="AA10" s="425">
        <v>2</v>
      </c>
      <c r="AB10" s="425">
        <v>2</v>
      </c>
      <c r="AC10" s="425">
        <v>2</v>
      </c>
      <c r="AD10" s="425">
        <v>2</v>
      </c>
      <c r="AE10" s="425">
        <v>2</v>
      </c>
      <c r="AF10" s="425">
        <v>2</v>
      </c>
      <c r="AG10" s="425">
        <v>2</v>
      </c>
      <c r="AH10" s="534"/>
      <c r="AI10" s="420"/>
      <c r="AJ10" s="420"/>
      <c r="AK10" s="568"/>
      <c r="AL10" s="420"/>
      <c r="AM10" s="420"/>
      <c r="AN10" s="420"/>
      <c r="AO10" s="420"/>
      <c r="AP10" s="528"/>
      <c r="AQ10" s="528"/>
      <c r="AR10" s="528"/>
      <c r="AS10" s="528"/>
      <c r="AT10" s="528"/>
      <c r="AU10" s="528"/>
      <c r="AV10" s="427"/>
      <c r="AW10" s="427"/>
      <c r="AX10" s="427"/>
      <c r="AY10" s="427"/>
      <c r="AZ10" s="427"/>
      <c r="BA10" s="427"/>
      <c r="BB10" s="427"/>
      <c r="BC10" s="427"/>
      <c r="BD10" s="512"/>
      <c r="BE10" s="422">
        <f t="shared" ref="BE10:BE18" si="4">SUM(X10:AG10)</f>
        <v>20</v>
      </c>
    </row>
    <row r="11" spans="1:57" ht="35.1" customHeight="1" thickBot="1" x14ac:dyDescent="0.3">
      <c r="A11" s="445" t="s">
        <v>329</v>
      </c>
      <c r="B11" s="513"/>
      <c r="C11" s="416">
        <f>SUM(E11:BD11)</f>
        <v>30</v>
      </c>
      <c r="D11" s="417">
        <f t="shared" si="3"/>
        <v>0</v>
      </c>
      <c r="E11" s="418">
        <v>0</v>
      </c>
      <c r="F11" s="418">
        <v>0</v>
      </c>
      <c r="G11" s="418">
        <v>0</v>
      </c>
      <c r="H11" s="418">
        <v>0</v>
      </c>
      <c r="I11" s="418">
        <v>0</v>
      </c>
      <c r="J11" s="418">
        <v>0</v>
      </c>
      <c r="K11" s="418">
        <v>0</v>
      </c>
      <c r="L11" s="418">
        <v>0</v>
      </c>
      <c r="M11" s="418">
        <v>0</v>
      </c>
      <c r="N11" s="418">
        <v>0</v>
      </c>
      <c r="O11" s="418">
        <v>0</v>
      </c>
      <c r="P11" s="418">
        <v>0</v>
      </c>
      <c r="Q11" s="418">
        <v>0</v>
      </c>
      <c r="R11" s="418">
        <v>0</v>
      </c>
      <c r="S11" s="418">
        <v>0</v>
      </c>
      <c r="T11" s="430">
        <v>0</v>
      </c>
      <c r="U11" s="569"/>
      <c r="V11" s="427"/>
      <c r="W11" s="430"/>
      <c r="X11" s="427">
        <v>3</v>
      </c>
      <c r="Y11" s="427">
        <v>3</v>
      </c>
      <c r="Z11" s="418">
        <v>3</v>
      </c>
      <c r="AA11" s="425">
        <v>3</v>
      </c>
      <c r="AB11" s="427">
        <v>3</v>
      </c>
      <c r="AC11" s="427">
        <v>3</v>
      </c>
      <c r="AD11" s="427">
        <v>3</v>
      </c>
      <c r="AE11" s="427">
        <v>3</v>
      </c>
      <c r="AF11" s="427">
        <v>3</v>
      </c>
      <c r="AG11" s="427">
        <v>3</v>
      </c>
      <c r="AH11" s="420"/>
      <c r="AI11" s="420"/>
      <c r="AJ11" s="420"/>
      <c r="AK11" s="568"/>
      <c r="AL11" s="420"/>
      <c r="AM11" s="420"/>
      <c r="AN11" s="420"/>
      <c r="AO11" s="420"/>
      <c r="AP11" s="528"/>
      <c r="AQ11" s="528"/>
      <c r="AR11" s="528"/>
      <c r="AS11" s="528"/>
      <c r="AT11" s="528"/>
      <c r="AU11" s="528"/>
      <c r="AV11" s="427"/>
      <c r="AW11" s="427"/>
      <c r="AX11" s="427"/>
      <c r="AY11" s="427"/>
      <c r="AZ11" s="427"/>
      <c r="BA11" s="427"/>
      <c r="BB11" s="427"/>
      <c r="BC11" s="427"/>
      <c r="BD11" s="512"/>
      <c r="BE11" s="422">
        <f t="shared" si="4"/>
        <v>30</v>
      </c>
    </row>
    <row r="12" spans="1:57" ht="35.1" customHeight="1" thickBot="1" x14ac:dyDescent="0.3">
      <c r="A12" s="514" t="s">
        <v>318</v>
      </c>
      <c r="B12" s="515"/>
      <c r="C12" s="416">
        <f t="shared" si="2"/>
        <v>62</v>
      </c>
      <c r="D12" s="417">
        <f t="shared" si="3"/>
        <v>32</v>
      </c>
      <c r="E12" s="418">
        <v>2</v>
      </c>
      <c r="F12" s="418">
        <v>2</v>
      </c>
      <c r="G12" s="418">
        <v>2</v>
      </c>
      <c r="H12" s="418">
        <v>2</v>
      </c>
      <c r="I12" s="418">
        <v>2</v>
      </c>
      <c r="J12" s="418">
        <v>2</v>
      </c>
      <c r="K12" s="418">
        <v>2</v>
      </c>
      <c r="L12" s="418">
        <v>2</v>
      </c>
      <c r="M12" s="418">
        <v>2</v>
      </c>
      <c r="N12" s="418">
        <v>2</v>
      </c>
      <c r="O12" s="418">
        <v>2</v>
      </c>
      <c r="P12" s="418">
        <v>2</v>
      </c>
      <c r="Q12" s="418">
        <v>2</v>
      </c>
      <c r="R12" s="418">
        <v>2</v>
      </c>
      <c r="S12" s="418">
        <v>2</v>
      </c>
      <c r="T12" s="430">
        <v>2</v>
      </c>
      <c r="U12" s="569"/>
      <c r="V12" s="427"/>
      <c r="W12" s="576"/>
      <c r="X12" s="427">
        <v>3</v>
      </c>
      <c r="Y12" s="427">
        <v>3</v>
      </c>
      <c r="Z12" s="418">
        <v>3</v>
      </c>
      <c r="AA12" s="425">
        <v>3</v>
      </c>
      <c r="AB12" s="427">
        <v>3</v>
      </c>
      <c r="AC12" s="427">
        <v>3</v>
      </c>
      <c r="AD12" s="427">
        <v>3</v>
      </c>
      <c r="AE12" s="427">
        <v>3</v>
      </c>
      <c r="AF12" s="427">
        <v>3</v>
      </c>
      <c r="AG12" s="427">
        <v>3</v>
      </c>
      <c r="AH12" s="420"/>
      <c r="AI12" s="420"/>
      <c r="AJ12" s="420"/>
      <c r="AK12" s="568"/>
      <c r="AL12" s="420"/>
      <c r="AM12" s="420"/>
      <c r="AN12" s="420"/>
      <c r="AO12" s="420"/>
      <c r="AP12" s="528"/>
      <c r="AQ12" s="528"/>
      <c r="AR12" s="528"/>
      <c r="AS12" s="528"/>
      <c r="AT12" s="528"/>
      <c r="AU12" s="528"/>
      <c r="AV12" s="427"/>
      <c r="AW12" s="427"/>
      <c r="AX12" s="427"/>
      <c r="AY12" s="427"/>
      <c r="AZ12" s="427"/>
      <c r="BA12" s="427"/>
      <c r="BB12" s="427"/>
      <c r="BC12" s="427"/>
      <c r="BD12" s="512"/>
      <c r="BE12" s="422">
        <f t="shared" si="4"/>
        <v>30</v>
      </c>
    </row>
    <row r="13" spans="1:57" ht="35.1" customHeight="1" thickBot="1" x14ac:dyDescent="0.3">
      <c r="A13" s="445" t="s">
        <v>153</v>
      </c>
      <c r="B13" s="513"/>
      <c r="C13" s="416">
        <f t="shared" si="2"/>
        <v>112</v>
      </c>
      <c r="D13" s="417">
        <f>SUM(E13:W13)</f>
        <v>52</v>
      </c>
      <c r="E13" s="418">
        <v>3</v>
      </c>
      <c r="F13" s="418">
        <v>3</v>
      </c>
      <c r="G13" s="418">
        <v>3</v>
      </c>
      <c r="H13" s="418">
        <v>3</v>
      </c>
      <c r="I13" s="418">
        <v>3</v>
      </c>
      <c r="J13" s="418">
        <v>3</v>
      </c>
      <c r="K13" s="418">
        <v>3</v>
      </c>
      <c r="L13" s="418">
        <v>3</v>
      </c>
      <c r="M13" s="418">
        <v>3</v>
      </c>
      <c r="N13" s="418">
        <v>3</v>
      </c>
      <c r="O13" s="418">
        <v>3</v>
      </c>
      <c r="P13" s="418">
        <v>3</v>
      </c>
      <c r="Q13" s="418">
        <v>4</v>
      </c>
      <c r="R13" s="418">
        <v>4</v>
      </c>
      <c r="S13" s="418">
        <v>4</v>
      </c>
      <c r="T13" s="430">
        <v>4</v>
      </c>
      <c r="U13" s="569"/>
      <c r="V13" s="427"/>
      <c r="W13" s="576"/>
      <c r="X13" s="427">
        <v>6</v>
      </c>
      <c r="Y13" s="427">
        <v>6</v>
      </c>
      <c r="Z13" s="418">
        <v>6</v>
      </c>
      <c r="AA13" s="425">
        <v>6</v>
      </c>
      <c r="AB13" s="425">
        <v>6</v>
      </c>
      <c r="AC13" s="425">
        <v>6</v>
      </c>
      <c r="AD13" s="425">
        <v>6</v>
      </c>
      <c r="AE13" s="425">
        <v>6</v>
      </c>
      <c r="AF13" s="425">
        <v>6</v>
      </c>
      <c r="AG13" s="425">
        <v>6</v>
      </c>
      <c r="AH13" s="534"/>
      <c r="AI13" s="420"/>
      <c r="AJ13" s="420"/>
      <c r="AK13" s="568"/>
      <c r="AL13" s="420"/>
      <c r="AM13" s="420"/>
      <c r="AN13" s="420"/>
      <c r="AO13" s="420"/>
      <c r="AP13" s="528"/>
      <c r="AQ13" s="528"/>
      <c r="AR13" s="528"/>
      <c r="AS13" s="528"/>
      <c r="AT13" s="529"/>
      <c r="AU13" s="529"/>
      <c r="AV13" s="440"/>
      <c r="AW13" s="440"/>
      <c r="AX13" s="440"/>
      <c r="AY13" s="440"/>
      <c r="AZ13" s="440"/>
      <c r="BA13" s="440"/>
      <c r="BB13" s="440"/>
      <c r="BC13" s="440"/>
      <c r="BD13" s="530"/>
      <c r="BE13" s="422">
        <f t="shared" si="4"/>
        <v>60</v>
      </c>
    </row>
    <row r="14" spans="1:57" ht="35.1" customHeight="1" thickBot="1" x14ac:dyDescent="0.3">
      <c r="A14" s="510" t="s">
        <v>331</v>
      </c>
      <c r="B14" s="511"/>
      <c r="C14" s="416">
        <f t="shared" si="2"/>
        <v>40</v>
      </c>
      <c r="D14" s="417">
        <f>SUM(E14:W14)</f>
        <v>40</v>
      </c>
      <c r="E14" s="418">
        <v>2</v>
      </c>
      <c r="F14" s="418">
        <v>2</v>
      </c>
      <c r="G14" s="418">
        <v>2</v>
      </c>
      <c r="H14" s="418">
        <v>2</v>
      </c>
      <c r="I14" s="418">
        <v>2</v>
      </c>
      <c r="J14" s="418">
        <v>2</v>
      </c>
      <c r="K14" s="418">
        <v>2</v>
      </c>
      <c r="L14" s="418">
        <v>2</v>
      </c>
      <c r="M14" s="418">
        <v>2</v>
      </c>
      <c r="N14" s="418">
        <v>2</v>
      </c>
      <c r="O14" s="418">
        <v>2</v>
      </c>
      <c r="P14" s="418">
        <v>2</v>
      </c>
      <c r="Q14" s="418">
        <v>4</v>
      </c>
      <c r="R14" s="418">
        <v>4</v>
      </c>
      <c r="S14" s="418">
        <v>4</v>
      </c>
      <c r="T14" s="430">
        <v>4</v>
      </c>
      <c r="U14" s="569"/>
      <c r="V14" s="427"/>
      <c r="W14" s="576"/>
      <c r="X14" s="427">
        <v>0</v>
      </c>
      <c r="Y14" s="427">
        <v>0</v>
      </c>
      <c r="Z14" s="418">
        <v>0</v>
      </c>
      <c r="AA14" s="418">
        <v>0</v>
      </c>
      <c r="AB14" s="418">
        <v>0</v>
      </c>
      <c r="AC14" s="418">
        <v>0</v>
      </c>
      <c r="AD14" s="418">
        <v>0</v>
      </c>
      <c r="AE14" s="418">
        <v>0</v>
      </c>
      <c r="AF14" s="418">
        <v>0</v>
      </c>
      <c r="AG14" s="418">
        <v>0</v>
      </c>
      <c r="AH14" s="534"/>
      <c r="AI14" s="534"/>
      <c r="AJ14" s="420"/>
      <c r="AK14" s="568"/>
      <c r="AL14" s="420"/>
      <c r="AM14" s="420"/>
      <c r="AN14" s="420"/>
      <c r="AO14" s="420"/>
      <c r="AP14" s="528"/>
      <c r="AQ14" s="528"/>
      <c r="AR14" s="528"/>
      <c r="AS14" s="528"/>
      <c r="AT14" s="529"/>
      <c r="AU14" s="529"/>
      <c r="AV14" s="440"/>
      <c r="AW14" s="440"/>
      <c r="AX14" s="440"/>
      <c r="AY14" s="440"/>
      <c r="AZ14" s="440"/>
      <c r="BA14" s="440"/>
      <c r="BB14" s="440"/>
      <c r="BC14" s="440"/>
      <c r="BD14" s="530"/>
      <c r="BE14" s="422">
        <f t="shared" si="4"/>
        <v>0</v>
      </c>
    </row>
    <row r="15" spans="1:57" ht="35.1" customHeight="1" thickBot="1" x14ac:dyDescent="0.3">
      <c r="A15" s="510" t="s">
        <v>309</v>
      </c>
      <c r="B15" s="511"/>
      <c r="C15" s="416">
        <f t="shared" si="2"/>
        <v>176</v>
      </c>
      <c r="D15" s="417">
        <f>SUM(E15:W15)</f>
        <v>96</v>
      </c>
      <c r="E15" s="418">
        <v>6</v>
      </c>
      <c r="F15" s="418">
        <v>6</v>
      </c>
      <c r="G15" s="418">
        <v>6</v>
      </c>
      <c r="H15" s="418">
        <v>6</v>
      </c>
      <c r="I15" s="418">
        <v>6</v>
      </c>
      <c r="J15" s="418">
        <v>6</v>
      </c>
      <c r="K15" s="418">
        <v>6</v>
      </c>
      <c r="L15" s="418">
        <v>6</v>
      </c>
      <c r="M15" s="418">
        <v>6</v>
      </c>
      <c r="N15" s="418">
        <v>6</v>
      </c>
      <c r="O15" s="418">
        <v>6</v>
      </c>
      <c r="P15" s="425">
        <v>6</v>
      </c>
      <c r="Q15" s="425">
        <v>6</v>
      </c>
      <c r="R15" s="425">
        <v>6</v>
      </c>
      <c r="S15" s="425">
        <v>6</v>
      </c>
      <c r="T15" s="427">
        <v>6</v>
      </c>
      <c r="U15" s="568"/>
      <c r="V15" s="427"/>
      <c r="W15" s="430"/>
      <c r="X15" s="427">
        <v>8</v>
      </c>
      <c r="Y15" s="427">
        <v>8</v>
      </c>
      <c r="Z15" s="425">
        <v>8</v>
      </c>
      <c r="AA15" s="425">
        <v>8</v>
      </c>
      <c r="AB15" s="425">
        <v>8</v>
      </c>
      <c r="AC15" s="425">
        <v>8</v>
      </c>
      <c r="AD15" s="425">
        <v>8</v>
      </c>
      <c r="AE15" s="425">
        <v>8</v>
      </c>
      <c r="AF15" s="425">
        <v>8</v>
      </c>
      <c r="AG15" s="425">
        <v>8</v>
      </c>
      <c r="AH15" s="420"/>
      <c r="AI15" s="420"/>
      <c r="AJ15" s="420"/>
      <c r="AK15" s="568"/>
      <c r="AL15" s="420"/>
      <c r="AM15" s="420"/>
      <c r="AN15" s="420"/>
      <c r="AO15" s="420"/>
      <c r="AP15" s="531"/>
      <c r="AQ15" s="531"/>
      <c r="AR15" s="531"/>
      <c r="AS15" s="528"/>
      <c r="AT15" s="529"/>
      <c r="AU15" s="529"/>
      <c r="AV15" s="440"/>
      <c r="AW15" s="440"/>
      <c r="AX15" s="440"/>
      <c r="AY15" s="440"/>
      <c r="AZ15" s="440"/>
      <c r="BA15" s="440"/>
      <c r="BB15" s="440"/>
      <c r="BC15" s="440"/>
      <c r="BD15" s="530"/>
      <c r="BE15" s="422">
        <f t="shared" si="4"/>
        <v>80</v>
      </c>
    </row>
    <row r="16" spans="1:57" ht="35.1" customHeight="1" thickBot="1" x14ac:dyDescent="0.3">
      <c r="A16" s="437" t="s">
        <v>310</v>
      </c>
      <c r="B16" s="532"/>
      <c r="C16" s="442">
        <f t="shared" si="2"/>
        <v>176</v>
      </c>
      <c r="D16" s="443">
        <f t="shared" ref="D16:D17" si="5">SUM(E16:W16)</f>
        <v>96</v>
      </c>
      <c r="E16" s="418">
        <v>6</v>
      </c>
      <c r="F16" s="418">
        <v>6</v>
      </c>
      <c r="G16" s="418">
        <v>6</v>
      </c>
      <c r="H16" s="418">
        <v>6</v>
      </c>
      <c r="I16" s="418">
        <v>6</v>
      </c>
      <c r="J16" s="418">
        <v>6</v>
      </c>
      <c r="K16" s="418">
        <v>6</v>
      </c>
      <c r="L16" s="418">
        <v>6</v>
      </c>
      <c r="M16" s="418">
        <v>6</v>
      </c>
      <c r="N16" s="425">
        <v>6</v>
      </c>
      <c r="O16" s="425">
        <v>6</v>
      </c>
      <c r="P16" s="425">
        <v>6</v>
      </c>
      <c r="Q16" s="425">
        <v>6</v>
      </c>
      <c r="R16" s="425">
        <v>6</v>
      </c>
      <c r="S16" s="425">
        <v>6</v>
      </c>
      <c r="T16" s="425">
        <v>6</v>
      </c>
      <c r="U16" s="568"/>
      <c r="V16" s="427"/>
      <c r="W16" s="430"/>
      <c r="X16" s="427">
        <v>8</v>
      </c>
      <c r="Y16" s="427">
        <v>8</v>
      </c>
      <c r="Z16" s="425">
        <v>8</v>
      </c>
      <c r="AA16" s="425">
        <v>8</v>
      </c>
      <c r="AB16" s="425">
        <v>8</v>
      </c>
      <c r="AC16" s="425">
        <v>8</v>
      </c>
      <c r="AD16" s="425">
        <v>8</v>
      </c>
      <c r="AE16" s="425">
        <v>8</v>
      </c>
      <c r="AF16" s="425">
        <v>8</v>
      </c>
      <c r="AG16" s="425">
        <v>8</v>
      </c>
      <c r="AH16" s="420"/>
      <c r="AI16" s="420"/>
      <c r="AJ16" s="420"/>
      <c r="AK16" s="568"/>
      <c r="AL16" s="420"/>
      <c r="AM16" s="420"/>
      <c r="AN16" s="420"/>
      <c r="AO16" s="420"/>
      <c r="AP16" s="531"/>
      <c r="AQ16" s="528"/>
      <c r="AR16" s="533"/>
      <c r="AS16" s="528"/>
      <c r="AT16" s="528"/>
      <c r="AU16" s="528"/>
      <c r="AV16" s="427"/>
      <c r="AW16" s="427"/>
      <c r="AX16" s="427"/>
      <c r="AY16" s="427"/>
      <c r="AZ16" s="427"/>
      <c r="BA16" s="427"/>
      <c r="BB16" s="427"/>
      <c r="BC16" s="427"/>
      <c r="BD16" s="512"/>
      <c r="BE16" s="422">
        <f t="shared" si="4"/>
        <v>80</v>
      </c>
    </row>
    <row r="17" spans="1:58" ht="35.1" customHeight="1" thickTop="1" thickBot="1" x14ac:dyDescent="0.3">
      <c r="A17" s="448" t="s">
        <v>323</v>
      </c>
      <c r="B17" s="518"/>
      <c r="C17" s="449">
        <f t="shared" si="2"/>
        <v>92</v>
      </c>
      <c r="D17" s="443">
        <f t="shared" si="5"/>
        <v>52</v>
      </c>
      <c r="E17" s="439">
        <v>3</v>
      </c>
      <c r="F17" s="439">
        <v>3</v>
      </c>
      <c r="G17" s="439">
        <v>3</v>
      </c>
      <c r="H17" s="439">
        <v>3</v>
      </c>
      <c r="I17" s="439">
        <v>3</v>
      </c>
      <c r="J17" s="439">
        <v>3</v>
      </c>
      <c r="K17" s="439">
        <v>3</v>
      </c>
      <c r="L17" s="439">
        <v>3</v>
      </c>
      <c r="M17" s="439">
        <v>3</v>
      </c>
      <c r="N17" s="439">
        <v>3</v>
      </c>
      <c r="O17" s="439">
        <v>3</v>
      </c>
      <c r="P17" s="439">
        <v>3</v>
      </c>
      <c r="Q17" s="439">
        <v>4</v>
      </c>
      <c r="R17" s="439">
        <v>4</v>
      </c>
      <c r="S17" s="439">
        <v>4</v>
      </c>
      <c r="T17" s="439">
        <v>4</v>
      </c>
      <c r="U17" s="570"/>
      <c r="V17" s="440"/>
      <c r="W17" s="574"/>
      <c r="X17" s="440">
        <v>4</v>
      </c>
      <c r="Y17" s="440">
        <v>4</v>
      </c>
      <c r="Z17" s="431">
        <v>4</v>
      </c>
      <c r="AA17" s="431">
        <v>4</v>
      </c>
      <c r="AB17" s="440">
        <v>4</v>
      </c>
      <c r="AC17" s="440">
        <v>4</v>
      </c>
      <c r="AD17" s="440">
        <v>4</v>
      </c>
      <c r="AE17" s="440">
        <v>4</v>
      </c>
      <c r="AF17" s="440">
        <v>4</v>
      </c>
      <c r="AG17" s="440">
        <v>4</v>
      </c>
      <c r="AH17" s="435"/>
      <c r="AI17" s="435"/>
      <c r="AJ17" s="420"/>
      <c r="AK17" s="568"/>
      <c r="AL17" s="420"/>
      <c r="AM17" s="420"/>
      <c r="AN17" s="420"/>
      <c r="AO17" s="420"/>
      <c r="AP17" s="531"/>
      <c r="AQ17" s="528"/>
      <c r="AR17" s="533"/>
      <c r="AS17" s="528"/>
      <c r="AT17" s="528"/>
      <c r="AU17" s="528"/>
      <c r="AV17" s="427"/>
      <c r="AW17" s="427"/>
      <c r="AX17" s="427"/>
      <c r="AY17" s="427"/>
      <c r="AZ17" s="427"/>
      <c r="BA17" s="427"/>
      <c r="BB17" s="427"/>
      <c r="BC17" s="427"/>
      <c r="BD17" s="512"/>
      <c r="BE17" s="422">
        <f t="shared" si="4"/>
        <v>40</v>
      </c>
    </row>
    <row r="18" spans="1:58" ht="35.1" customHeight="1" thickTop="1" thickBot="1" x14ac:dyDescent="0.3">
      <c r="A18" s="453" t="s">
        <v>332</v>
      </c>
      <c r="B18" s="532"/>
      <c r="C18" s="449">
        <f t="shared" si="2"/>
        <v>36</v>
      </c>
      <c r="D18" s="443">
        <v>36</v>
      </c>
      <c r="E18" s="439">
        <v>2</v>
      </c>
      <c r="F18" s="439">
        <v>2</v>
      </c>
      <c r="G18" s="439">
        <v>2</v>
      </c>
      <c r="H18" s="439">
        <v>2</v>
      </c>
      <c r="I18" s="439">
        <v>2</v>
      </c>
      <c r="J18" s="439">
        <v>2</v>
      </c>
      <c r="K18" s="439">
        <v>2</v>
      </c>
      <c r="L18" s="439">
        <v>2</v>
      </c>
      <c r="M18" s="439">
        <v>2</v>
      </c>
      <c r="N18" s="439">
        <v>2</v>
      </c>
      <c r="O18" s="439">
        <v>2</v>
      </c>
      <c r="P18" s="439">
        <v>2</v>
      </c>
      <c r="Q18" s="439">
        <v>3</v>
      </c>
      <c r="R18" s="439">
        <v>3</v>
      </c>
      <c r="S18" s="439">
        <v>3</v>
      </c>
      <c r="T18" s="574">
        <v>3</v>
      </c>
      <c r="U18" s="570"/>
      <c r="V18" s="440"/>
      <c r="W18" s="430"/>
      <c r="X18" s="427">
        <v>0</v>
      </c>
      <c r="Y18" s="427">
        <v>0</v>
      </c>
      <c r="Z18" s="425">
        <v>0</v>
      </c>
      <c r="AA18" s="425">
        <v>0</v>
      </c>
      <c r="AB18" s="425">
        <v>0</v>
      </c>
      <c r="AC18" s="425">
        <v>0</v>
      </c>
      <c r="AD18" s="425">
        <v>0</v>
      </c>
      <c r="AE18" s="425">
        <v>0</v>
      </c>
      <c r="AF18" s="425">
        <v>0</v>
      </c>
      <c r="AG18" s="425">
        <v>0</v>
      </c>
      <c r="AH18" s="420"/>
      <c r="AI18" s="420"/>
      <c r="AJ18" s="420"/>
      <c r="AK18" s="568"/>
      <c r="AL18" s="420"/>
      <c r="AM18" s="420"/>
      <c r="AN18" s="420"/>
      <c r="AO18" s="420"/>
      <c r="AP18" s="531"/>
      <c r="AQ18" s="528"/>
      <c r="AR18" s="533"/>
      <c r="AS18" s="528"/>
      <c r="AT18" s="528"/>
      <c r="AU18" s="528"/>
      <c r="AV18" s="427"/>
      <c r="AW18" s="427"/>
      <c r="AX18" s="427"/>
      <c r="AY18" s="427"/>
      <c r="AZ18" s="427"/>
      <c r="BA18" s="427"/>
      <c r="BB18" s="427"/>
      <c r="BC18" s="427"/>
      <c r="BD18" s="512"/>
      <c r="BE18" s="422">
        <f t="shared" si="4"/>
        <v>0</v>
      </c>
    </row>
    <row r="19" spans="1:58" ht="35.1" customHeight="1" thickTop="1" thickBot="1" x14ac:dyDescent="0.3">
      <c r="A19" s="448" t="s">
        <v>333</v>
      </c>
      <c r="B19" s="518"/>
      <c r="C19" s="449">
        <f t="shared" si="2"/>
        <v>36</v>
      </c>
      <c r="D19" s="571">
        <f>SUM(E18:W18)</f>
        <v>36</v>
      </c>
      <c r="E19" s="439">
        <v>2</v>
      </c>
      <c r="F19" s="439">
        <v>2</v>
      </c>
      <c r="G19" s="439">
        <v>2</v>
      </c>
      <c r="H19" s="439">
        <v>2</v>
      </c>
      <c r="I19" s="439">
        <v>2</v>
      </c>
      <c r="J19" s="439">
        <v>2</v>
      </c>
      <c r="K19" s="439">
        <v>2</v>
      </c>
      <c r="L19" s="439">
        <v>2</v>
      </c>
      <c r="M19" s="439">
        <v>2</v>
      </c>
      <c r="N19" s="439">
        <v>2</v>
      </c>
      <c r="O19" s="439">
        <v>2</v>
      </c>
      <c r="P19" s="439">
        <v>2</v>
      </c>
      <c r="Q19" s="439">
        <v>3</v>
      </c>
      <c r="R19" s="439">
        <v>3</v>
      </c>
      <c r="S19" s="439">
        <v>3</v>
      </c>
      <c r="T19" s="574">
        <v>3</v>
      </c>
      <c r="U19" s="570"/>
      <c r="V19" s="440"/>
      <c r="W19" s="574"/>
      <c r="X19" s="440">
        <v>0</v>
      </c>
      <c r="Y19" s="440">
        <v>0</v>
      </c>
      <c r="Z19" s="431">
        <v>0</v>
      </c>
      <c r="AA19" s="431">
        <v>0</v>
      </c>
      <c r="AB19" s="431">
        <v>0</v>
      </c>
      <c r="AC19" s="431">
        <v>0</v>
      </c>
      <c r="AD19" s="431">
        <v>0</v>
      </c>
      <c r="AE19" s="431">
        <v>0</v>
      </c>
      <c r="AF19" s="431">
        <v>0</v>
      </c>
      <c r="AG19" s="431">
        <v>0</v>
      </c>
      <c r="AH19" s="435"/>
      <c r="AI19" s="435"/>
      <c r="AJ19" s="435"/>
      <c r="AK19" s="572"/>
      <c r="AL19" s="435"/>
      <c r="AM19" s="435"/>
      <c r="AN19" s="435"/>
      <c r="AO19" s="435"/>
      <c r="AP19" s="529"/>
      <c r="AQ19" s="529"/>
      <c r="AR19" s="529"/>
      <c r="AS19" s="529"/>
      <c r="AT19" s="529"/>
      <c r="AU19" s="529"/>
      <c r="AV19" s="440"/>
      <c r="AW19" s="440"/>
      <c r="AX19" s="440"/>
      <c r="AY19" s="440"/>
      <c r="AZ19" s="440"/>
      <c r="BA19" s="440"/>
      <c r="BB19" s="440"/>
      <c r="BC19" s="440"/>
      <c r="BD19" s="530"/>
      <c r="BE19" s="422">
        <f t="shared" ref="BE19" si="6">SUM(X19:AI19)</f>
        <v>0</v>
      </c>
      <c r="BF19" s="451"/>
    </row>
    <row r="20" spans="1:58" ht="35.1" customHeight="1" thickTop="1" x14ac:dyDescent="0.25">
      <c r="B20" s="453"/>
      <c r="C20" s="454"/>
      <c r="D20" s="455"/>
      <c r="W20" s="456"/>
      <c r="X20" s="457"/>
      <c r="Y20" s="457"/>
      <c r="Z20" s="458"/>
      <c r="AA20" s="458"/>
      <c r="AB20" s="457"/>
      <c r="AC20" s="457"/>
      <c r="AD20" s="457"/>
      <c r="AE20" s="457"/>
      <c r="AF20" s="457"/>
      <c r="AG20" s="457"/>
      <c r="AH20" s="457"/>
      <c r="AI20" s="457"/>
      <c r="AJ20" s="457"/>
      <c r="AK20" s="457"/>
      <c r="AL20" s="458"/>
      <c r="AM20" s="458"/>
      <c r="AN20" s="458"/>
      <c r="AO20" s="458"/>
      <c r="AP20" s="458"/>
      <c r="AQ20" s="458"/>
      <c r="AR20" s="458"/>
      <c r="AS20" s="459"/>
      <c r="AT20" s="459"/>
      <c r="AU20" s="459"/>
      <c r="AV20" s="459"/>
      <c r="AW20" s="459"/>
      <c r="AX20" s="459"/>
      <c r="AY20" s="459"/>
      <c r="AZ20" s="459"/>
      <c r="BA20" s="459"/>
      <c r="BB20" s="459"/>
      <c r="BC20" s="459"/>
      <c r="BD20" s="459"/>
      <c r="BE20" s="453"/>
      <c r="BF20" s="451"/>
    </row>
    <row r="21" spans="1:58" ht="35.1" customHeight="1" x14ac:dyDescent="0.4">
      <c r="A21" s="453"/>
      <c r="B21" s="453"/>
      <c r="C21" s="454"/>
      <c r="D21" s="455"/>
      <c r="E21" s="461"/>
      <c r="F21" s="458" t="s">
        <v>327</v>
      </c>
      <c r="G21" s="458"/>
      <c r="H21" s="458"/>
      <c r="I21" s="458"/>
      <c r="J21" s="573"/>
      <c r="K21" s="458" t="s">
        <v>283</v>
      </c>
      <c r="L21" s="458"/>
      <c r="M21" s="458"/>
      <c r="N21" s="528"/>
      <c r="O21" s="457" t="s">
        <v>334</v>
      </c>
      <c r="P21" s="458"/>
      <c r="Q21" s="458"/>
      <c r="R21" s="458"/>
      <c r="S21" s="458"/>
      <c r="T21" s="458"/>
      <c r="U21" s="458"/>
      <c r="V21" s="575"/>
      <c r="W21" s="458" t="s">
        <v>335</v>
      </c>
      <c r="X21" s="457"/>
      <c r="Y21" s="457"/>
      <c r="Z21" s="577" t="s">
        <v>350</v>
      </c>
      <c r="AA21" s="578" t="s">
        <v>351</v>
      </c>
      <c r="AB21" s="578"/>
      <c r="AC21" s="578"/>
      <c r="AD21" s="578"/>
      <c r="AE21" s="579"/>
      <c r="AF21" s="579"/>
      <c r="AG21" s="578"/>
      <c r="AH21" s="578"/>
      <c r="AI21" s="580"/>
      <c r="AJ21" s="580"/>
      <c r="AK21" s="457"/>
      <c r="AL21" s="458"/>
      <c r="AM21" s="458"/>
      <c r="AN21" s="458"/>
      <c r="AO21" s="458"/>
      <c r="AP21" s="458"/>
      <c r="AQ21" s="458"/>
      <c r="AR21" s="458"/>
      <c r="AS21" s="459"/>
      <c r="AT21" s="459"/>
      <c r="AU21" s="459"/>
      <c r="AV21" s="459"/>
      <c r="AW21" s="459"/>
      <c r="AX21" s="459"/>
      <c r="AY21" s="459"/>
      <c r="AZ21" s="459"/>
      <c r="BA21" s="459"/>
      <c r="BB21" s="459"/>
      <c r="BC21" s="459"/>
      <c r="BD21" s="459"/>
      <c r="BE21" s="453"/>
      <c r="BF21" s="451"/>
    </row>
    <row r="22" spans="1:58" ht="35.1" customHeight="1" x14ac:dyDescent="0.25">
      <c r="A22" s="453"/>
      <c r="B22" s="453"/>
      <c r="C22" s="454"/>
      <c r="D22" s="455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7"/>
      <c r="Y22" s="457"/>
      <c r="Z22" s="458"/>
      <c r="AA22" s="458"/>
      <c r="AB22" s="457"/>
      <c r="AC22" s="457"/>
      <c r="AD22" s="457"/>
      <c r="AE22" s="457"/>
      <c r="AF22" s="457"/>
      <c r="AG22" s="457"/>
      <c r="AH22" s="457"/>
      <c r="AI22" s="457"/>
      <c r="AJ22" s="457"/>
      <c r="AK22" s="457"/>
      <c r="AL22" s="458"/>
      <c r="AM22" s="458"/>
      <c r="AN22" s="458"/>
      <c r="AO22" s="458"/>
      <c r="AP22" s="458"/>
      <c r="AQ22" s="458"/>
      <c r="AR22" s="458"/>
      <c r="AS22" s="459"/>
      <c r="AT22" s="459"/>
      <c r="AU22" s="459"/>
      <c r="AV22" s="459"/>
      <c r="AW22" s="459"/>
      <c r="AX22" s="459"/>
      <c r="AY22" s="459"/>
      <c r="AZ22" s="459"/>
      <c r="BA22" s="459"/>
      <c r="BB22" s="459"/>
      <c r="BC22" s="459"/>
      <c r="BD22" s="459"/>
      <c r="BE22" s="460"/>
      <c r="BF22" s="451"/>
    </row>
    <row r="23" spans="1:58" ht="35.1" customHeight="1" x14ac:dyDescent="0.25">
      <c r="A23" s="453"/>
      <c r="B23" s="453"/>
      <c r="C23" s="454"/>
      <c r="D23" s="455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7"/>
      <c r="Y23" s="457"/>
      <c r="Z23" s="458"/>
      <c r="AA23" s="458"/>
      <c r="AB23" s="457"/>
      <c r="AC23" s="457"/>
      <c r="AD23" s="457"/>
      <c r="AE23" s="457"/>
      <c r="AF23" s="457"/>
      <c r="AG23" s="457"/>
      <c r="AH23" s="457"/>
      <c r="AI23" s="457"/>
      <c r="AJ23" s="457"/>
      <c r="AK23" s="457"/>
      <c r="AL23" s="458"/>
      <c r="AM23" s="458"/>
      <c r="AN23" s="458"/>
      <c r="AO23" s="458"/>
      <c r="AP23" s="458"/>
      <c r="AQ23" s="458"/>
      <c r="AR23" s="458"/>
      <c r="AS23" s="459"/>
      <c r="AT23" s="459"/>
      <c r="AU23" s="459"/>
      <c r="AV23" s="459"/>
      <c r="AW23" s="459"/>
      <c r="AX23" s="459"/>
      <c r="AY23" s="459"/>
      <c r="AZ23" s="459"/>
      <c r="BA23" s="459"/>
      <c r="BB23" s="459"/>
      <c r="BC23" s="459"/>
      <c r="BD23" s="459"/>
      <c r="BE23" s="460"/>
      <c r="BF23" s="451"/>
    </row>
    <row r="24" spans="1:58" ht="35.1" customHeight="1" x14ac:dyDescent="0.25">
      <c r="A24" s="453"/>
      <c r="B24" s="453"/>
      <c r="C24" s="454"/>
      <c r="D24" s="455"/>
      <c r="E24" s="457"/>
      <c r="F24" s="789"/>
      <c r="G24" s="789"/>
      <c r="H24" s="789"/>
      <c r="I24" s="789"/>
      <c r="J24" s="789"/>
      <c r="K24" s="789"/>
      <c r="L24" s="458"/>
      <c r="M24" s="458"/>
      <c r="N24" s="458"/>
      <c r="O24" s="458"/>
      <c r="P24" s="458"/>
      <c r="Q24" s="457"/>
      <c r="R24" s="789"/>
      <c r="S24" s="789"/>
      <c r="T24" s="789"/>
      <c r="U24" s="789"/>
      <c r="V24" s="789"/>
      <c r="W24" s="458"/>
      <c r="X24" s="457"/>
      <c r="Y24" s="457"/>
      <c r="Z24" s="458"/>
      <c r="AA24" s="458"/>
      <c r="AB24" s="457"/>
      <c r="AC24" s="457"/>
      <c r="AD24" s="457"/>
      <c r="AE24" s="457"/>
      <c r="AF24" s="457"/>
      <c r="AG24" s="457"/>
      <c r="AH24" s="457"/>
      <c r="AI24" s="457"/>
      <c r="AJ24" s="457"/>
      <c r="AK24" s="457"/>
      <c r="AL24" s="458"/>
      <c r="AM24" s="458"/>
      <c r="AN24" s="458"/>
      <c r="AO24" s="458"/>
      <c r="AP24" s="458"/>
      <c r="AQ24" s="458"/>
      <c r="AR24" s="458"/>
      <c r="AS24" s="459"/>
      <c r="AT24" s="459"/>
      <c r="AU24" s="459"/>
      <c r="AV24" s="459"/>
      <c r="AW24" s="459"/>
      <c r="AX24" s="459"/>
      <c r="AY24" s="459"/>
      <c r="AZ24" s="459"/>
      <c r="BA24" s="459"/>
      <c r="BB24" s="459"/>
      <c r="BC24" s="459"/>
      <c r="BD24" s="459"/>
      <c r="BE24" s="460"/>
      <c r="BF24" s="451"/>
    </row>
    <row r="25" spans="1:58" ht="35.1" customHeight="1" x14ac:dyDescent="0.25">
      <c r="A25" s="453"/>
      <c r="B25" s="453"/>
      <c r="C25" s="454"/>
      <c r="D25" s="455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7"/>
      <c r="Y25" s="457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457"/>
      <c r="AL25" s="458"/>
      <c r="AM25" s="458"/>
      <c r="AN25" s="458"/>
      <c r="AO25" s="458"/>
      <c r="AP25" s="458"/>
      <c r="AQ25" s="458"/>
      <c r="AR25" s="458"/>
      <c r="AS25" s="459"/>
      <c r="AT25" s="459"/>
      <c r="AU25" s="459"/>
      <c r="AV25" s="459"/>
      <c r="AW25" s="459"/>
      <c r="AX25" s="459"/>
      <c r="AY25" s="459"/>
      <c r="AZ25" s="459"/>
      <c r="BA25" s="459"/>
      <c r="BB25" s="459"/>
      <c r="BC25" s="459"/>
      <c r="BD25" s="459"/>
      <c r="BE25" s="460"/>
      <c r="BF25" s="451"/>
    </row>
    <row r="26" spans="1:58" ht="35.1" customHeight="1" x14ac:dyDescent="0.25">
      <c r="A26" s="453"/>
      <c r="B26" s="453"/>
      <c r="C26" s="454"/>
      <c r="D26" s="455"/>
      <c r="E26" s="458"/>
      <c r="F26" s="458"/>
      <c r="G26" s="458"/>
      <c r="H26" s="458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7"/>
      <c r="Y26" s="457"/>
      <c r="Z26" s="458"/>
      <c r="AA26" s="458"/>
      <c r="AB26" s="457"/>
      <c r="AC26" s="457"/>
      <c r="AD26" s="457"/>
      <c r="AE26" s="457"/>
      <c r="AF26" s="457"/>
      <c r="AG26" s="457"/>
      <c r="AH26" s="457"/>
      <c r="AI26" s="457"/>
      <c r="AJ26" s="457"/>
      <c r="AK26" s="457"/>
      <c r="AL26" s="458"/>
      <c r="AM26" s="458"/>
      <c r="AN26" s="458"/>
      <c r="AO26" s="458"/>
      <c r="AP26" s="458"/>
      <c r="AQ26" s="458"/>
      <c r="AR26" s="458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59"/>
      <c r="BE26" s="460"/>
      <c r="BF26" s="451"/>
    </row>
    <row r="27" spans="1:58" ht="35.1" customHeight="1" x14ac:dyDescent="0.25">
      <c r="A27" s="453"/>
      <c r="B27" s="453"/>
      <c r="C27" s="454"/>
      <c r="D27" s="455"/>
      <c r="E27" s="458"/>
      <c r="F27" s="458"/>
      <c r="G27" s="458"/>
      <c r="H27" s="458"/>
      <c r="I27" s="458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7"/>
      <c r="Y27" s="457"/>
      <c r="Z27" s="458"/>
      <c r="AA27" s="458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  <c r="AL27" s="458"/>
      <c r="AM27" s="458"/>
      <c r="AN27" s="458"/>
      <c r="AO27" s="458"/>
      <c r="AP27" s="458"/>
      <c r="AQ27" s="458"/>
      <c r="AR27" s="458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60"/>
      <c r="BF27" s="451"/>
    </row>
    <row r="28" spans="1:58" ht="35.1" customHeight="1" x14ac:dyDescent="0.25">
      <c r="A28" s="453"/>
      <c r="B28" s="453"/>
      <c r="C28" s="454"/>
      <c r="D28" s="455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7"/>
      <c r="Y28" s="457"/>
      <c r="Z28" s="458"/>
      <c r="AA28" s="458"/>
      <c r="AB28" s="457"/>
      <c r="AC28" s="457"/>
      <c r="AD28" s="457"/>
      <c r="AE28" s="457"/>
      <c r="AF28" s="457"/>
      <c r="AG28" s="457"/>
      <c r="AH28" s="457"/>
      <c r="AI28" s="457"/>
      <c r="AJ28" s="457"/>
      <c r="AK28" s="457"/>
      <c r="AL28" s="458"/>
      <c r="AM28" s="458"/>
      <c r="AN28" s="458"/>
      <c r="AO28" s="458"/>
      <c r="AP28" s="458"/>
      <c r="AQ28" s="458"/>
      <c r="AR28" s="458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59"/>
      <c r="BE28" s="460"/>
      <c r="BF28" s="451"/>
    </row>
    <row r="29" spans="1:58" ht="35.1" customHeight="1" x14ac:dyDescent="0.25">
      <c r="A29" s="453"/>
      <c r="B29" s="453"/>
      <c r="C29" s="454"/>
      <c r="D29" s="455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7"/>
      <c r="Y29" s="457"/>
      <c r="Z29" s="458"/>
      <c r="AA29" s="458"/>
      <c r="AB29" s="457"/>
      <c r="AC29" s="457"/>
      <c r="AD29" s="457"/>
      <c r="AE29" s="457"/>
      <c r="AF29" s="457"/>
      <c r="AG29" s="457"/>
      <c r="AH29" s="457"/>
      <c r="AI29" s="457"/>
      <c r="AJ29" s="457"/>
      <c r="AK29" s="457"/>
      <c r="AL29" s="458"/>
      <c r="AM29" s="458"/>
      <c r="AN29" s="458"/>
      <c r="AO29" s="458"/>
      <c r="AP29" s="458"/>
      <c r="AQ29" s="458"/>
      <c r="AR29" s="458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59"/>
      <c r="BE29" s="460"/>
      <c r="BF29" s="451"/>
    </row>
    <row r="30" spans="1:58" ht="35.1" customHeight="1" x14ac:dyDescent="0.25">
      <c r="A30" s="453"/>
      <c r="B30" s="453"/>
      <c r="C30" s="454"/>
      <c r="D30" s="455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7"/>
      <c r="Y30" s="457"/>
      <c r="Z30" s="458"/>
      <c r="AA30" s="458"/>
      <c r="AB30" s="457"/>
      <c r="AC30" s="457"/>
      <c r="AD30" s="457"/>
      <c r="AE30" s="457"/>
      <c r="AF30" s="457"/>
      <c r="AG30" s="457"/>
      <c r="AH30" s="457"/>
      <c r="AI30" s="457"/>
      <c r="AJ30" s="457"/>
      <c r="AK30" s="457"/>
      <c r="AL30" s="458"/>
      <c r="AM30" s="458"/>
      <c r="AN30" s="458"/>
      <c r="AO30" s="458"/>
      <c r="AP30" s="458"/>
      <c r="AQ30" s="458"/>
      <c r="AR30" s="458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59"/>
      <c r="BE30" s="460"/>
      <c r="BF30" s="451"/>
    </row>
    <row r="31" spans="1:58" ht="35.1" customHeight="1" x14ac:dyDescent="0.25">
      <c r="A31" s="453"/>
      <c r="B31" s="453"/>
      <c r="C31" s="454"/>
      <c r="D31" s="455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7"/>
      <c r="Y31" s="457"/>
      <c r="Z31" s="458"/>
      <c r="AA31" s="458"/>
      <c r="AB31" s="457"/>
      <c r="AC31" s="457"/>
      <c r="AD31" s="457"/>
      <c r="AE31" s="457"/>
      <c r="AF31" s="457"/>
      <c r="AG31" s="457"/>
      <c r="AH31" s="457"/>
      <c r="AI31" s="457"/>
      <c r="AJ31" s="457"/>
      <c r="AK31" s="457"/>
      <c r="AL31" s="458"/>
      <c r="AM31" s="458"/>
      <c r="AN31" s="458"/>
      <c r="AO31" s="458"/>
      <c r="AP31" s="458"/>
      <c r="AQ31" s="458"/>
      <c r="AR31" s="458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59"/>
      <c r="BE31" s="460"/>
      <c r="BF31" s="451"/>
    </row>
    <row r="32" spans="1:58" ht="35.1" customHeight="1" x14ac:dyDescent="0.25">
      <c r="A32" s="453"/>
      <c r="B32" s="453"/>
      <c r="C32" s="454"/>
      <c r="D32" s="455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8"/>
      <c r="U32" s="458"/>
      <c r="V32" s="458"/>
      <c r="W32" s="458"/>
      <c r="X32" s="457"/>
      <c r="Y32" s="457"/>
      <c r="Z32" s="458"/>
      <c r="AA32" s="458"/>
      <c r="AB32" s="457"/>
      <c r="AC32" s="457"/>
      <c r="AD32" s="457"/>
      <c r="AE32" s="457"/>
      <c r="AF32" s="457"/>
      <c r="AG32" s="457"/>
      <c r="AH32" s="457"/>
      <c r="AI32" s="457"/>
      <c r="AJ32" s="457"/>
      <c r="AK32" s="457"/>
      <c r="AL32" s="458"/>
      <c r="AM32" s="458"/>
      <c r="AN32" s="458"/>
      <c r="AO32" s="458"/>
      <c r="AP32" s="458"/>
      <c r="AQ32" s="458"/>
      <c r="AR32" s="458"/>
      <c r="AS32" s="459"/>
      <c r="AT32" s="459"/>
      <c r="AU32" s="459"/>
      <c r="AV32" s="459"/>
      <c r="AW32" s="459"/>
      <c r="AX32" s="459"/>
      <c r="AY32" s="459"/>
      <c r="AZ32" s="459"/>
      <c r="BA32" s="459"/>
      <c r="BB32" s="459"/>
      <c r="BC32" s="459"/>
      <c r="BD32" s="459"/>
      <c r="BE32" s="460"/>
      <c r="BF32" s="451"/>
    </row>
    <row r="33" spans="1:58" ht="35.1" customHeight="1" x14ac:dyDescent="0.25">
      <c r="A33" s="453"/>
      <c r="B33" s="453"/>
      <c r="C33" s="454"/>
      <c r="D33" s="455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7"/>
      <c r="Y33" s="457"/>
      <c r="Z33" s="458"/>
      <c r="AA33" s="458"/>
      <c r="AB33" s="457"/>
      <c r="AC33" s="457"/>
      <c r="AD33" s="457"/>
      <c r="AE33" s="457"/>
      <c r="AF33" s="457"/>
      <c r="AG33" s="457"/>
      <c r="AH33" s="457"/>
      <c r="AI33" s="457"/>
      <c r="AJ33" s="457"/>
      <c r="AK33" s="457"/>
      <c r="AL33" s="458"/>
      <c r="AM33" s="458"/>
      <c r="AN33" s="458"/>
      <c r="AO33" s="458"/>
      <c r="AP33" s="458"/>
      <c r="AQ33" s="458"/>
      <c r="AR33" s="458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60"/>
      <c r="BF33" s="451"/>
    </row>
    <row r="34" spans="1:58" ht="35.1" customHeight="1" x14ac:dyDescent="0.25">
      <c r="A34" s="463"/>
      <c r="B34" s="463"/>
      <c r="C34" s="464"/>
      <c r="D34" s="465"/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  <c r="AA34" s="457"/>
      <c r="AB34" s="457"/>
      <c r="AC34" s="457"/>
      <c r="AD34" s="457"/>
      <c r="AE34" s="457"/>
      <c r="AF34" s="457"/>
      <c r="AG34" s="457"/>
      <c r="AH34" s="457"/>
      <c r="AI34" s="457"/>
      <c r="AJ34" s="457"/>
      <c r="AK34" s="457"/>
      <c r="AL34" s="457"/>
      <c r="AM34" s="457"/>
      <c r="AN34" s="457"/>
      <c r="AO34" s="457"/>
      <c r="AP34" s="457"/>
      <c r="AQ34" s="457"/>
      <c r="AR34" s="457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60"/>
      <c r="BF34" s="451"/>
    </row>
    <row r="35" spans="1:58" ht="35.1" customHeight="1" x14ac:dyDescent="0.25">
      <c r="A35" s="466"/>
      <c r="B35" s="466"/>
      <c r="C35" s="464"/>
      <c r="D35" s="465"/>
      <c r="E35" s="457"/>
      <c r="F35" s="457"/>
      <c r="G35" s="457"/>
      <c r="H35" s="457"/>
      <c r="I35" s="457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7"/>
      <c r="AA35" s="457"/>
      <c r="AB35" s="457"/>
      <c r="AC35" s="457"/>
      <c r="AD35" s="457"/>
      <c r="AE35" s="457"/>
      <c r="AF35" s="457"/>
      <c r="AG35" s="457"/>
      <c r="AH35" s="457"/>
      <c r="AI35" s="457"/>
      <c r="AJ35" s="457"/>
      <c r="AK35" s="457"/>
      <c r="AL35" s="457"/>
      <c r="AM35" s="457"/>
      <c r="AN35" s="457"/>
      <c r="AO35" s="457"/>
      <c r="AP35" s="457"/>
      <c r="AQ35" s="457"/>
      <c r="AR35" s="457"/>
      <c r="AS35" s="459"/>
      <c r="AT35" s="459"/>
      <c r="AU35" s="459"/>
      <c r="AV35" s="459"/>
      <c r="AW35" s="459"/>
      <c r="AX35" s="459"/>
      <c r="AY35" s="459"/>
      <c r="AZ35" s="459"/>
      <c r="BA35" s="459"/>
      <c r="BB35" s="459"/>
      <c r="BC35" s="459"/>
      <c r="BD35" s="459"/>
      <c r="BE35" s="460"/>
      <c r="BF35" s="451"/>
    </row>
    <row r="36" spans="1:58" ht="35.1" customHeight="1" x14ac:dyDescent="0.25">
      <c r="A36" s="466"/>
      <c r="B36" s="466"/>
      <c r="C36" s="464"/>
      <c r="D36" s="465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7"/>
      <c r="AA36" s="457"/>
      <c r="AB36" s="457"/>
      <c r="AC36" s="457"/>
      <c r="AD36" s="457"/>
      <c r="AE36" s="457"/>
      <c r="AF36" s="457"/>
      <c r="AG36" s="457"/>
      <c r="AH36" s="457"/>
      <c r="AI36" s="457"/>
      <c r="AJ36" s="457"/>
      <c r="AK36" s="457"/>
      <c r="AL36" s="457"/>
      <c r="AM36" s="457"/>
      <c r="AN36" s="457"/>
      <c r="AO36" s="457"/>
      <c r="AP36" s="457"/>
      <c r="AQ36" s="457"/>
      <c r="AR36" s="457"/>
      <c r="AS36" s="459"/>
      <c r="AT36" s="459"/>
      <c r="AU36" s="459"/>
      <c r="AV36" s="459"/>
      <c r="AW36" s="459"/>
      <c r="AX36" s="459"/>
      <c r="AY36" s="459"/>
      <c r="AZ36" s="459"/>
      <c r="BA36" s="459"/>
      <c r="BB36" s="459"/>
      <c r="BC36" s="459"/>
      <c r="BD36" s="459"/>
      <c r="BE36" s="460"/>
      <c r="BF36" s="451"/>
    </row>
    <row r="37" spans="1:58" ht="35.1" customHeight="1" x14ac:dyDescent="0.25">
      <c r="A37" s="466"/>
      <c r="B37" s="466"/>
      <c r="C37" s="464"/>
      <c r="D37" s="465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457"/>
      <c r="AC37" s="457"/>
      <c r="AD37" s="457"/>
      <c r="AE37" s="457"/>
      <c r="AF37" s="457"/>
      <c r="AG37" s="457"/>
      <c r="AH37" s="457"/>
      <c r="AI37" s="457"/>
      <c r="AJ37" s="457"/>
      <c r="AK37" s="457"/>
      <c r="AL37" s="457"/>
      <c r="AM37" s="457"/>
      <c r="AN37" s="457"/>
      <c r="AO37" s="457"/>
      <c r="AP37" s="457"/>
      <c r="AQ37" s="457"/>
      <c r="AR37" s="457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59"/>
      <c r="BE37" s="460"/>
      <c r="BF37" s="451"/>
    </row>
    <row r="38" spans="1:58" ht="35.1" customHeight="1" x14ac:dyDescent="0.25">
      <c r="A38" s="466"/>
      <c r="B38" s="466"/>
      <c r="C38" s="464"/>
      <c r="D38" s="465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57"/>
      <c r="AC38" s="457"/>
      <c r="AD38" s="457"/>
      <c r="AE38" s="457"/>
      <c r="AF38" s="457"/>
      <c r="AG38" s="457"/>
      <c r="AH38" s="457"/>
      <c r="AI38" s="457"/>
      <c r="AJ38" s="457"/>
      <c r="AK38" s="457"/>
      <c r="AL38" s="457"/>
      <c r="AM38" s="457"/>
      <c r="AN38" s="457"/>
      <c r="AO38" s="457"/>
      <c r="AP38" s="457"/>
      <c r="AQ38" s="457"/>
      <c r="AR38" s="457"/>
      <c r="AS38" s="459"/>
      <c r="AT38" s="459"/>
      <c r="AU38" s="459"/>
      <c r="AV38" s="459"/>
      <c r="AW38" s="459"/>
      <c r="AX38" s="459"/>
      <c r="AY38" s="459"/>
      <c r="AZ38" s="459"/>
      <c r="BA38" s="459"/>
      <c r="BB38" s="459"/>
      <c r="BC38" s="459"/>
      <c r="BD38" s="459"/>
      <c r="BE38" s="460"/>
      <c r="BF38" s="451"/>
    </row>
    <row r="39" spans="1:58" ht="35.1" customHeight="1" x14ac:dyDescent="0.25">
      <c r="A39" s="466"/>
      <c r="B39" s="466"/>
      <c r="C39" s="464"/>
      <c r="D39" s="465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457"/>
      <c r="AB39" s="457"/>
      <c r="AC39" s="457"/>
      <c r="AD39" s="457"/>
      <c r="AE39" s="457"/>
      <c r="AF39" s="457"/>
      <c r="AG39" s="457"/>
      <c r="AH39" s="457"/>
      <c r="AI39" s="457"/>
      <c r="AJ39" s="457"/>
      <c r="AK39" s="457"/>
      <c r="AL39" s="457"/>
      <c r="AM39" s="457"/>
      <c r="AN39" s="457"/>
      <c r="AO39" s="457"/>
      <c r="AP39" s="457"/>
      <c r="AQ39" s="457"/>
      <c r="AR39" s="457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59"/>
      <c r="BE39" s="460"/>
      <c r="BF39" s="451"/>
    </row>
    <row r="40" spans="1:58" ht="35.1" customHeight="1" x14ac:dyDescent="0.25">
      <c r="A40" s="466"/>
      <c r="B40" s="466"/>
      <c r="C40" s="464"/>
      <c r="D40" s="465"/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7"/>
      <c r="AA40" s="457"/>
      <c r="AB40" s="457"/>
      <c r="AC40" s="457"/>
      <c r="AD40" s="457"/>
      <c r="AE40" s="457"/>
      <c r="AF40" s="457"/>
      <c r="AG40" s="457"/>
      <c r="AH40" s="457"/>
      <c r="AI40" s="457"/>
      <c r="AJ40" s="457"/>
      <c r="AK40" s="457"/>
      <c r="AL40" s="457"/>
      <c r="AM40" s="457"/>
      <c r="AN40" s="457"/>
      <c r="AO40" s="457"/>
      <c r="AP40" s="457"/>
      <c r="AQ40" s="457"/>
      <c r="AR40" s="457"/>
      <c r="AS40" s="459"/>
      <c r="AT40" s="459"/>
      <c r="AU40" s="459"/>
      <c r="AV40" s="459"/>
      <c r="AW40" s="459"/>
      <c r="AX40" s="459"/>
      <c r="AY40" s="459"/>
      <c r="AZ40" s="459"/>
      <c r="BA40" s="459"/>
      <c r="BB40" s="459"/>
      <c r="BC40" s="459"/>
      <c r="BD40" s="459"/>
      <c r="BE40" s="460"/>
      <c r="BF40" s="451"/>
    </row>
    <row r="41" spans="1:58" ht="35.1" customHeight="1" x14ac:dyDescent="0.25">
      <c r="A41" s="466"/>
      <c r="B41" s="466"/>
      <c r="C41" s="464"/>
      <c r="D41" s="465"/>
      <c r="E41" s="457"/>
      <c r="F41" s="457"/>
      <c r="G41" s="457"/>
      <c r="H41" s="457"/>
      <c r="I41" s="457"/>
      <c r="J41" s="457"/>
      <c r="K41" s="457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7"/>
      <c r="Y41" s="457"/>
      <c r="Z41" s="457"/>
      <c r="AA41" s="457"/>
      <c r="AB41" s="457"/>
      <c r="AC41" s="457"/>
      <c r="AD41" s="457"/>
      <c r="AE41" s="457"/>
      <c r="AF41" s="457"/>
      <c r="AG41" s="457"/>
      <c r="AH41" s="457"/>
      <c r="AI41" s="457"/>
      <c r="AJ41" s="457"/>
      <c r="AK41" s="457"/>
      <c r="AL41" s="457"/>
      <c r="AM41" s="457"/>
      <c r="AN41" s="457"/>
      <c r="AO41" s="457"/>
      <c r="AP41" s="457"/>
      <c r="AQ41" s="457"/>
      <c r="AR41" s="457"/>
      <c r="AS41" s="459"/>
      <c r="AT41" s="459"/>
      <c r="AU41" s="459"/>
      <c r="AV41" s="459"/>
      <c r="AW41" s="459"/>
      <c r="AX41" s="459"/>
      <c r="AY41" s="459"/>
      <c r="AZ41" s="459"/>
      <c r="BA41" s="459"/>
      <c r="BB41" s="459"/>
      <c r="BC41" s="459"/>
      <c r="BD41" s="459"/>
      <c r="BE41" s="460"/>
      <c r="BF41" s="451"/>
    </row>
    <row r="42" spans="1:58" ht="35.1" customHeight="1" x14ac:dyDescent="0.25">
      <c r="A42" s="467"/>
      <c r="B42" s="467"/>
      <c r="C42" s="464"/>
      <c r="D42" s="465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  <c r="AJ42" s="457"/>
      <c r="AK42" s="457"/>
      <c r="AL42" s="457"/>
      <c r="AM42" s="457"/>
      <c r="AN42" s="457"/>
      <c r="AO42" s="457"/>
      <c r="AP42" s="457"/>
      <c r="AQ42" s="457"/>
      <c r="AR42" s="457"/>
      <c r="AS42" s="459"/>
      <c r="AT42" s="459"/>
      <c r="AU42" s="459"/>
      <c r="AV42" s="459"/>
      <c r="AW42" s="459"/>
      <c r="AX42" s="459"/>
      <c r="AY42" s="459"/>
      <c r="AZ42" s="459"/>
      <c r="BA42" s="459"/>
      <c r="BB42" s="459"/>
      <c r="BC42" s="459"/>
      <c r="BD42" s="459"/>
      <c r="BE42" s="460"/>
      <c r="BF42" s="451"/>
    </row>
    <row r="43" spans="1:58" ht="35.1" customHeight="1" x14ac:dyDescent="0.25">
      <c r="A43" s="468"/>
      <c r="B43" s="468"/>
      <c r="C43" s="464"/>
      <c r="D43" s="465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7"/>
      <c r="AA43" s="457"/>
      <c r="AB43" s="457"/>
      <c r="AC43" s="457"/>
      <c r="AD43" s="457"/>
      <c r="AE43" s="457"/>
      <c r="AF43" s="457"/>
      <c r="AG43" s="457"/>
      <c r="AH43" s="457"/>
      <c r="AI43" s="457"/>
      <c r="AJ43" s="457"/>
      <c r="AK43" s="457"/>
      <c r="AL43" s="457"/>
      <c r="AM43" s="457"/>
      <c r="AN43" s="457"/>
      <c r="AO43" s="457"/>
      <c r="AP43" s="457"/>
      <c r="AQ43" s="457"/>
      <c r="AR43" s="457"/>
      <c r="AS43" s="459"/>
      <c r="AT43" s="459"/>
      <c r="AU43" s="459"/>
      <c r="AV43" s="459"/>
      <c r="AW43" s="459"/>
      <c r="AX43" s="459"/>
      <c r="AY43" s="459"/>
      <c r="AZ43" s="459"/>
      <c r="BA43" s="459"/>
      <c r="BB43" s="459"/>
      <c r="BC43" s="459"/>
      <c r="BD43" s="459"/>
      <c r="BE43" s="460"/>
      <c r="BF43" s="451"/>
    </row>
    <row r="44" spans="1:58" ht="35.1" customHeight="1" x14ac:dyDescent="0.25">
      <c r="A44" s="466"/>
      <c r="B44" s="466"/>
      <c r="C44" s="464"/>
      <c r="D44" s="465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  <c r="AJ44" s="457"/>
      <c r="AK44" s="457"/>
      <c r="AL44" s="457"/>
      <c r="AM44" s="457"/>
      <c r="AN44" s="457"/>
      <c r="AO44" s="457"/>
      <c r="AP44" s="457"/>
      <c r="AQ44" s="457"/>
      <c r="AR44" s="457"/>
      <c r="AS44" s="459"/>
      <c r="AT44" s="459"/>
      <c r="AU44" s="459"/>
      <c r="AV44" s="459"/>
      <c r="AW44" s="459"/>
      <c r="AX44" s="459"/>
      <c r="AY44" s="459"/>
      <c r="AZ44" s="459"/>
      <c r="BA44" s="459"/>
      <c r="BB44" s="459"/>
      <c r="BC44" s="459"/>
      <c r="BD44" s="459"/>
      <c r="BE44" s="460"/>
      <c r="BF44" s="451"/>
    </row>
    <row r="45" spans="1:58" ht="35.1" customHeight="1" x14ac:dyDescent="0.25">
      <c r="A45" s="453"/>
      <c r="B45" s="453"/>
      <c r="C45" s="454"/>
      <c r="D45" s="455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7"/>
      <c r="Y45" s="457"/>
      <c r="Z45" s="458"/>
      <c r="AA45" s="458"/>
      <c r="AB45" s="457"/>
      <c r="AC45" s="457"/>
      <c r="AD45" s="457"/>
      <c r="AE45" s="457"/>
      <c r="AF45" s="457"/>
      <c r="AG45" s="457"/>
      <c r="AH45" s="457"/>
      <c r="AI45" s="457"/>
      <c r="AJ45" s="457"/>
      <c r="AK45" s="457"/>
      <c r="AL45" s="458"/>
      <c r="AM45" s="458"/>
      <c r="AN45" s="458"/>
      <c r="AO45" s="458"/>
      <c r="AP45" s="458"/>
      <c r="AQ45" s="458"/>
      <c r="AR45" s="458"/>
      <c r="AS45" s="459"/>
      <c r="AT45" s="459"/>
      <c r="AU45" s="459"/>
      <c r="AV45" s="459"/>
      <c r="AW45" s="459"/>
      <c r="AX45" s="459"/>
      <c r="AY45" s="459"/>
      <c r="AZ45" s="459"/>
      <c r="BA45" s="459"/>
      <c r="BB45" s="459"/>
      <c r="BC45" s="459"/>
      <c r="BD45" s="459"/>
      <c r="BE45" s="460"/>
      <c r="BF45" s="451"/>
    </row>
    <row r="46" spans="1:58" ht="35.1" customHeight="1" x14ac:dyDescent="0.25">
      <c r="A46" s="453"/>
      <c r="B46" s="453"/>
      <c r="C46" s="454"/>
      <c r="D46" s="455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8"/>
      <c r="X46" s="457"/>
      <c r="Y46" s="457"/>
      <c r="Z46" s="458"/>
      <c r="AA46" s="458"/>
      <c r="AB46" s="458"/>
      <c r="AC46" s="458"/>
      <c r="AD46" s="458"/>
      <c r="AE46" s="458"/>
      <c r="AF46" s="458"/>
      <c r="AG46" s="458"/>
      <c r="AH46" s="458"/>
      <c r="AI46" s="458"/>
      <c r="AJ46" s="458"/>
      <c r="AK46" s="458"/>
      <c r="AL46" s="458"/>
      <c r="AM46" s="458"/>
      <c r="AN46" s="458"/>
      <c r="AO46" s="458"/>
      <c r="AP46" s="458"/>
      <c r="AQ46" s="458"/>
      <c r="AR46" s="458"/>
      <c r="AS46" s="459"/>
      <c r="AT46" s="459"/>
      <c r="AU46" s="459"/>
      <c r="AV46" s="459"/>
      <c r="AW46" s="459"/>
      <c r="AX46" s="459"/>
      <c r="AY46" s="459"/>
      <c r="AZ46" s="459"/>
      <c r="BA46" s="459"/>
      <c r="BB46" s="459"/>
      <c r="BC46" s="459"/>
      <c r="BD46" s="459"/>
      <c r="BE46" s="460"/>
      <c r="BF46" s="451"/>
    </row>
    <row r="47" spans="1:58" ht="35.1" customHeight="1" x14ac:dyDescent="0.25">
      <c r="A47" s="453"/>
      <c r="B47" s="453"/>
      <c r="C47" s="454"/>
      <c r="D47" s="455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7"/>
      <c r="Y47" s="457"/>
      <c r="Z47" s="458"/>
      <c r="AA47" s="458"/>
      <c r="AB47" s="458"/>
      <c r="AC47" s="458"/>
      <c r="AD47" s="458"/>
      <c r="AE47" s="458"/>
      <c r="AF47" s="458"/>
      <c r="AG47" s="458"/>
      <c r="AH47" s="458"/>
      <c r="AI47" s="458"/>
      <c r="AJ47" s="458"/>
      <c r="AK47" s="458"/>
      <c r="AL47" s="458"/>
      <c r="AM47" s="458"/>
      <c r="AN47" s="458"/>
      <c r="AO47" s="458"/>
      <c r="AP47" s="458"/>
      <c r="AQ47" s="458"/>
      <c r="AR47" s="458"/>
      <c r="AS47" s="459"/>
      <c r="AT47" s="459"/>
      <c r="AU47" s="459"/>
      <c r="AV47" s="459"/>
      <c r="AW47" s="459"/>
      <c r="AX47" s="459"/>
      <c r="AY47" s="459"/>
      <c r="AZ47" s="459"/>
      <c r="BA47" s="459"/>
      <c r="BB47" s="459"/>
      <c r="BC47" s="459"/>
      <c r="BD47" s="459"/>
      <c r="BE47" s="460"/>
      <c r="BF47" s="451"/>
    </row>
    <row r="48" spans="1:58" ht="35.1" customHeight="1" x14ac:dyDescent="0.25">
      <c r="A48" s="453"/>
      <c r="B48" s="453"/>
      <c r="C48" s="454"/>
      <c r="D48" s="455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7"/>
      <c r="Y48" s="457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458"/>
      <c r="AK48" s="458"/>
      <c r="AL48" s="458"/>
      <c r="AM48" s="458"/>
      <c r="AN48" s="458"/>
      <c r="AO48" s="458"/>
      <c r="AP48" s="458"/>
      <c r="AQ48" s="458"/>
      <c r="AR48" s="458"/>
      <c r="AS48" s="459"/>
      <c r="AT48" s="459"/>
      <c r="AU48" s="459"/>
      <c r="AV48" s="459"/>
      <c r="AW48" s="459"/>
      <c r="AX48" s="459"/>
      <c r="AY48" s="459"/>
      <c r="AZ48" s="459"/>
      <c r="BA48" s="459"/>
      <c r="BB48" s="459"/>
      <c r="BC48" s="459"/>
      <c r="BD48" s="459"/>
      <c r="BE48" s="460"/>
      <c r="BF48" s="451"/>
    </row>
    <row r="49" spans="1:58" ht="35.1" customHeight="1" x14ac:dyDescent="0.25">
      <c r="A49" s="466"/>
      <c r="B49" s="466"/>
      <c r="C49" s="464"/>
      <c r="D49" s="465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7"/>
      <c r="Z49" s="457"/>
      <c r="AA49" s="457"/>
      <c r="AB49" s="457"/>
      <c r="AC49" s="457"/>
      <c r="AD49" s="457"/>
      <c r="AE49" s="457"/>
      <c r="AF49" s="457"/>
      <c r="AG49" s="457"/>
      <c r="AH49" s="457"/>
      <c r="AI49" s="457"/>
      <c r="AJ49" s="457"/>
      <c r="AK49" s="457"/>
      <c r="AL49" s="457"/>
      <c r="AM49" s="457"/>
      <c r="AN49" s="457"/>
      <c r="AO49" s="457"/>
      <c r="AP49" s="457"/>
      <c r="AQ49" s="457"/>
      <c r="AR49" s="457"/>
      <c r="AS49" s="459"/>
      <c r="AT49" s="459"/>
      <c r="AU49" s="459"/>
      <c r="AV49" s="459"/>
      <c r="AW49" s="459"/>
      <c r="AX49" s="459"/>
      <c r="AY49" s="459"/>
      <c r="AZ49" s="459"/>
      <c r="BA49" s="459"/>
      <c r="BB49" s="459"/>
      <c r="BC49" s="459"/>
      <c r="BD49" s="459"/>
      <c r="BE49" s="460"/>
      <c r="BF49" s="451"/>
    </row>
    <row r="50" spans="1:58" ht="35.1" customHeight="1" x14ac:dyDescent="0.25">
      <c r="A50" s="466"/>
      <c r="B50" s="466"/>
      <c r="C50" s="464"/>
      <c r="D50" s="465"/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7"/>
      <c r="AA50" s="457"/>
      <c r="AB50" s="457"/>
      <c r="AC50" s="457"/>
      <c r="AD50" s="457"/>
      <c r="AE50" s="457"/>
      <c r="AF50" s="457"/>
      <c r="AG50" s="457"/>
      <c r="AH50" s="457"/>
      <c r="AI50" s="457"/>
      <c r="AJ50" s="457"/>
      <c r="AK50" s="457"/>
      <c r="AL50" s="457"/>
      <c r="AM50" s="457"/>
      <c r="AN50" s="457"/>
      <c r="AO50" s="457"/>
      <c r="AP50" s="457"/>
      <c r="AQ50" s="457"/>
      <c r="AR50" s="457"/>
      <c r="AS50" s="459"/>
      <c r="AT50" s="459"/>
      <c r="AU50" s="459"/>
      <c r="AV50" s="459"/>
      <c r="AW50" s="459"/>
      <c r="AX50" s="459"/>
      <c r="AY50" s="459"/>
      <c r="AZ50" s="459"/>
      <c r="BA50" s="459"/>
      <c r="BB50" s="459"/>
      <c r="BC50" s="459"/>
      <c r="BD50" s="459"/>
      <c r="BE50" s="460"/>
      <c r="BF50" s="451"/>
    </row>
    <row r="51" spans="1:58" ht="35.1" customHeight="1" x14ac:dyDescent="0.25">
      <c r="A51" s="467"/>
      <c r="B51" s="467"/>
      <c r="C51" s="454"/>
      <c r="D51" s="455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7"/>
      <c r="Y51" s="457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458"/>
      <c r="AL51" s="458"/>
      <c r="AM51" s="458"/>
      <c r="AN51" s="458"/>
      <c r="AO51" s="458"/>
      <c r="AP51" s="458"/>
      <c r="AQ51" s="458"/>
      <c r="AR51" s="458"/>
      <c r="AS51" s="459"/>
      <c r="AT51" s="459"/>
      <c r="AU51" s="459"/>
      <c r="AV51" s="459"/>
      <c r="AW51" s="459"/>
      <c r="AX51" s="459"/>
      <c r="AY51" s="459"/>
      <c r="AZ51" s="459"/>
      <c r="BA51" s="459"/>
      <c r="BB51" s="459"/>
      <c r="BC51" s="459"/>
      <c r="BD51" s="459"/>
      <c r="BE51" s="460"/>
      <c r="BF51" s="451"/>
    </row>
    <row r="52" spans="1:58" ht="35.1" customHeight="1" x14ac:dyDescent="0.25">
      <c r="A52" s="469"/>
      <c r="B52" s="469"/>
      <c r="C52" s="454"/>
      <c r="D52" s="455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7"/>
      <c r="Y52" s="457"/>
      <c r="Z52" s="458"/>
      <c r="AA52" s="458"/>
      <c r="AB52" s="458"/>
      <c r="AC52" s="458"/>
      <c r="AD52" s="458"/>
      <c r="AE52" s="458"/>
      <c r="AF52" s="458"/>
      <c r="AG52" s="458"/>
      <c r="AH52" s="458"/>
      <c r="AI52" s="458"/>
      <c r="AJ52" s="458"/>
      <c r="AK52" s="458"/>
      <c r="AL52" s="458"/>
      <c r="AM52" s="458"/>
      <c r="AN52" s="458"/>
      <c r="AO52" s="458"/>
      <c r="AP52" s="458"/>
      <c r="AQ52" s="458"/>
      <c r="AR52" s="458"/>
      <c r="AS52" s="459"/>
      <c r="AT52" s="459"/>
      <c r="AU52" s="459"/>
      <c r="AV52" s="459"/>
      <c r="AW52" s="459"/>
      <c r="AX52" s="459"/>
      <c r="AY52" s="459"/>
      <c r="AZ52" s="459"/>
      <c r="BA52" s="459"/>
      <c r="BB52" s="459"/>
      <c r="BC52" s="459"/>
      <c r="BD52" s="459"/>
      <c r="BE52" s="460"/>
      <c r="BF52" s="451"/>
    </row>
    <row r="53" spans="1:58" ht="35.1" customHeight="1" x14ac:dyDescent="0.25">
      <c r="A53" s="453"/>
      <c r="B53" s="453"/>
      <c r="C53" s="454"/>
      <c r="D53" s="455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7"/>
      <c r="Y53" s="457"/>
      <c r="Z53" s="458"/>
      <c r="AA53" s="458"/>
      <c r="AB53" s="458"/>
      <c r="AC53" s="458"/>
      <c r="AD53" s="458"/>
      <c r="AE53" s="458"/>
      <c r="AF53" s="458"/>
      <c r="AG53" s="458"/>
      <c r="AH53" s="458"/>
      <c r="AI53" s="458"/>
      <c r="AJ53" s="458"/>
      <c r="AK53" s="458"/>
      <c r="AL53" s="458"/>
      <c r="AM53" s="458"/>
      <c r="AN53" s="458"/>
      <c r="AO53" s="458"/>
      <c r="AP53" s="458"/>
      <c r="AQ53" s="458"/>
      <c r="AR53" s="458"/>
      <c r="AS53" s="459"/>
      <c r="AT53" s="459"/>
      <c r="AU53" s="459"/>
      <c r="AV53" s="459"/>
      <c r="AW53" s="459"/>
      <c r="AX53" s="459"/>
      <c r="AY53" s="459"/>
      <c r="AZ53" s="459"/>
      <c r="BA53" s="459"/>
      <c r="BB53" s="459"/>
      <c r="BC53" s="459"/>
      <c r="BD53" s="459"/>
      <c r="BE53" s="460"/>
      <c r="BF53" s="451"/>
    </row>
    <row r="54" spans="1:58" ht="35.1" customHeight="1" x14ac:dyDescent="0.25">
      <c r="A54" s="466"/>
      <c r="B54" s="466"/>
      <c r="C54" s="464"/>
      <c r="D54" s="465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7"/>
      <c r="Y54" s="457"/>
      <c r="Z54" s="457"/>
      <c r="AA54" s="457"/>
      <c r="AB54" s="457"/>
      <c r="AC54" s="457"/>
      <c r="AD54" s="457"/>
      <c r="AE54" s="457"/>
      <c r="AF54" s="457"/>
      <c r="AG54" s="457"/>
      <c r="AH54" s="457"/>
      <c r="AI54" s="457"/>
      <c r="AJ54" s="457"/>
      <c r="AK54" s="457"/>
      <c r="AL54" s="457"/>
      <c r="AM54" s="457"/>
      <c r="AN54" s="457"/>
      <c r="AO54" s="457"/>
      <c r="AP54" s="457"/>
      <c r="AQ54" s="457"/>
      <c r="AR54" s="457"/>
      <c r="AS54" s="459"/>
      <c r="AT54" s="459"/>
      <c r="AU54" s="459"/>
      <c r="AV54" s="459"/>
      <c r="AW54" s="459"/>
      <c r="AX54" s="459"/>
      <c r="AY54" s="459"/>
      <c r="AZ54" s="459"/>
      <c r="BA54" s="459"/>
      <c r="BB54" s="459"/>
      <c r="BC54" s="459"/>
      <c r="BD54" s="459"/>
      <c r="BE54" s="460"/>
      <c r="BF54" s="451"/>
    </row>
    <row r="55" spans="1:58" ht="35.1" customHeight="1" x14ac:dyDescent="0.25">
      <c r="A55" s="466"/>
      <c r="B55" s="466"/>
      <c r="C55" s="464"/>
      <c r="D55" s="465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7"/>
      <c r="AA55" s="457"/>
      <c r="AB55" s="457"/>
      <c r="AC55" s="457"/>
      <c r="AD55" s="457"/>
      <c r="AE55" s="457"/>
      <c r="AF55" s="457"/>
      <c r="AG55" s="457"/>
      <c r="AH55" s="457"/>
      <c r="AI55" s="457"/>
      <c r="AJ55" s="457"/>
      <c r="AK55" s="457"/>
      <c r="AL55" s="457"/>
      <c r="AM55" s="457"/>
      <c r="AN55" s="457"/>
      <c r="AO55" s="457"/>
      <c r="AP55" s="457"/>
      <c r="AQ55" s="457"/>
      <c r="AR55" s="457"/>
      <c r="AS55" s="459"/>
      <c r="AT55" s="459"/>
      <c r="AU55" s="459"/>
      <c r="AV55" s="459"/>
      <c r="AW55" s="459"/>
      <c r="AX55" s="459"/>
      <c r="AY55" s="459"/>
      <c r="AZ55" s="459"/>
      <c r="BA55" s="459"/>
      <c r="BB55" s="459"/>
      <c r="BC55" s="459"/>
      <c r="BD55" s="459"/>
      <c r="BE55" s="460"/>
      <c r="BF55" s="451"/>
    </row>
    <row r="56" spans="1:58" ht="35.1" customHeight="1" x14ac:dyDescent="0.25">
      <c r="A56" s="467"/>
      <c r="B56" s="467"/>
      <c r="C56" s="454"/>
      <c r="D56" s="455"/>
      <c r="E56" s="458"/>
      <c r="F56" s="458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7"/>
      <c r="Y56" s="457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458"/>
      <c r="AL56" s="458"/>
      <c r="AM56" s="458"/>
      <c r="AN56" s="458"/>
      <c r="AO56" s="458"/>
      <c r="AP56" s="458"/>
      <c r="AQ56" s="458"/>
      <c r="AR56" s="458"/>
      <c r="AS56" s="459"/>
      <c r="AT56" s="459"/>
      <c r="AU56" s="459"/>
      <c r="AV56" s="459"/>
      <c r="AW56" s="459"/>
      <c r="AX56" s="459"/>
      <c r="AY56" s="459"/>
      <c r="AZ56" s="459"/>
      <c r="BA56" s="459"/>
      <c r="BB56" s="459"/>
      <c r="BC56" s="459"/>
      <c r="BD56" s="459"/>
      <c r="BE56" s="460"/>
      <c r="BF56" s="451"/>
    </row>
    <row r="57" spans="1:58" ht="15.75" x14ac:dyDescent="0.25">
      <c r="A57" s="469"/>
      <c r="B57" s="469"/>
      <c r="C57" s="454"/>
      <c r="D57" s="455"/>
      <c r="E57" s="458"/>
      <c r="F57" s="458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7"/>
      <c r="Y57" s="457"/>
      <c r="Z57" s="458"/>
      <c r="AA57" s="458"/>
      <c r="AB57" s="458"/>
      <c r="AC57" s="458"/>
      <c r="AD57" s="458"/>
      <c r="AE57" s="458"/>
      <c r="AF57" s="458"/>
      <c r="AG57" s="458"/>
      <c r="AH57" s="458"/>
      <c r="AI57" s="458"/>
      <c r="AJ57" s="458"/>
      <c r="AK57" s="458"/>
      <c r="AL57" s="458"/>
      <c r="AM57" s="458"/>
      <c r="AN57" s="458"/>
      <c r="AO57" s="458"/>
      <c r="AP57" s="458"/>
      <c r="AQ57" s="458"/>
      <c r="AR57" s="458"/>
      <c r="AS57" s="459"/>
      <c r="AT57" s="459"/>
      <c r="AU57" s="459"/>
      <c r="AV57" s="459"/>
      <c r="AW57" s="459"/>
      <c r="AX57" s="459"/>
      <c r="AY57" s="459"/>
      <c r="AZ57" s="459"/>
      <c r="BA57" s="459"/>
      <c r="BB57" s="459"/>
      <c r="BC57" s="459"/>
      <c r="BD57" s="459"/>
      <c r="BE57" s="460"/>
    </row>
    <row r="58" spans="1:58" ht="15.75" x14ac:dyDescent="0.25">
      <c r="A58" s="466"/>
      <c r="B58" s="466"/>
      <c r="C58" s="464"/>
      <c r="D58" s="465"/>
      <c r="E58" s="457"/>
      <c r="F58" s="457"/>
      <c r="G58" s="457"/>
      <c r="H58" s="457"/>
      <c r="I58" s="457"/>
      <c r="J58" s="457"/>
      <c r="K58" s="457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  <c r="Y58" s="457"/>
      <c r="Z58" s="457"/>
      <c r="AA58" s="457"/>
      <c r="AB58" s="457"/>
      <c r="AC58" s="457"/>
      <c r="AD58" s="457"/>
      <c r="AE58" s="457"/>
      <c r="AF58" s="457"/>
      <c r="AG58" s="457"/>
      <c r="AH58" s="457"/>
      <c r="AI58" s="457"/>
      <c r="AJ58" s="457"/>
      <c r="AK58" s="457"/>
      <c r="AL58" s="457"/>
      <c r="AM58" s="457"/>
      <c r="AN58" s="457"/>
      <c r="AO58" s="457"/>
      <c r="AP58" s="457"/>
      <c r="AQ58" s="457"/>
      <c r="AR58" s="457"/>
      <c r="AS58" s="459"/>
      <c r="AT58" s="459"/>
      <c r="AU58" s="459"/>
      <c r="AV58" s="459"/>
      <c r="AW58" s="459"/>
      <c r="AX58" s="459"/>
      <c r="AY58" s="459"/>
      <c r="AZ58" s="459"/>
      <c r="BA58" s="459"/>
      <c r="BB58" s="459"/>
      <c r="BC58" s="459"/>
      <c r="BD58" s="459"/>
      <c r="BE58" s="460"/>
    </row>
    <row r="59" spans="1:58" ht="15.75" x14ac:dyDescent="0.25">
      <c r="A59" s="466"/>
      <c r="B59" s="466"/>
      <c r="C59" s="464"/>
      <c r="D59" s="465"/>
      <c r="E59" s="457"/>
      <c r="F59" s="457"/>
      <c r="G59" s="457"/>
      <c r="H59" s="457"/>
      <c r="I59" s="457"/>
      <c r="J59" s="457"/>
      <c r="K59" s="457"/>
      <c r="L59" s="457"/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7"/>
      <c r="Y59" s="457"/>
      <c r="Z59" s="457"/>
      <c r="AA59" s="457"/>
      <c r="AB59" s="457"/>
      <c r="AC59" s="457"/>
      <c r="AD59" s="457"/>
      <c r="AE59" s="457"/>
      <c r="AF59" s="457"/>
      <c r="AG59" s="457"/>
      <c r="AH59" s="457"/>
      <c r="AI59" s="457"/>
      <c r="AJ59" s="457"/>
      <c r="AK59" s="457"/>
      <c r="AL59" s="457"/>
      <c r="AM59" s="457"/>
      <c r="AN59" s="457"/>
      <c r="AO59" s="457"/>
      <c r="AP59" s="457"/>
      <c r="AQ59" s="457"/>
      <c r="AR59" s="457"/>
      <c r="AS59" s="459"/>
      <c r="AT59" s="459"/>
      <c r="AU59" s="459"/>
      <c r="AV59" s="459"/>
      <c r="AW59" s="459"/>
      <c r="AX59" s="459"/>
      <c r="AY59" s="459"/>
      <c r="AZ59" s="459"/>
      <c r="BA59" s="459"/>
      <c r="BB59" s="459"/>
      <c r="BC59" s="459"/>
      <c r="BD59" s="459"/>
      <c r="BE59" s="460"/>
    </row>
    <row r="60" spans="1:58" x14ac:dyDescent="0.2">
      <c r="AT60" s="451"/>
      <c r="BE60" s="470"/>
    </row>
    <row r="61" spans="1:58" x14ac:dyDescent="0.2">
      <c r="BE61" s="470"/>
    </row>
    <row r="62" spans="1:58" ht="24" customHeight="1" x14ac:dyDescent="0.2">
      <c r="BE62" s="470"/>
    </row>
    <row r="63" spans="1:58" ht="20.45" customHeight="1" x14ac:dyDescent="0.2">
      <c r="BE63" s="470"/>
    </row>
    <row r="64" spans="1:58" ht="22.9" customHeight="1" x14ac:dyDescent="0.2">
      <c r="BE64" s="470"/>
    </row>
    <row r="65" spans="57:57" x14ac:dyDescent="0.2">
      <c r="BE65" s="470"/>
    </row>
    <row r="66" spans="57:57" x14ac:dyDescent="0.2">
      <c r="BE66" s="470"/>
    </row>
    <row r="67" spans="57:57" x14ac:dyDescent="0.2">
      <c r="BE67" s="470"/>
    </row>
    <row r="68" spans="57:57" ht="19.899999999999999" customHeight="1" x14ac:dyDescent="0.2">
      <c r="BE68" s="470"/>
    </row>
    <row r="69" spans="57:57" x14ac:dyDescent="0.2">
      <c r="BE69" s="470"/>
    </row>
    <row r="70" spans="57:57" x14ac:dyDescent="0.2">
      <c r="BE70" s="470"/>
    </row>
    <row r="71" spans="57:57" x14ac:dyDescent="0.2">
      <c r="BE71" s="470"/>
    </row>
  </sheetData>
  <mergeCells count="29">
    <mergeCell ref="AZ3:AZ7"/>
    <mergeCell ref="BA3:BD5"/>
    <mergeCell ref="BE3:BE7"/>
    <mergeCell ref="AE3:AH5"/>
    <mergeCell ref="AI3:AI7"/>
    <mergeCell ref="AJ3:AL5"/>
    <mergeCell ref="AV3:AV7"/>
    <mergeCell ref="AW3:AY5"/>
    <mergeCell ref="Z3:Z7"/>
    <mergeCell ref="AA3:AC5"/>
    <mergeCell ref="AD3:AD7"/>
    <mergeCell ref="F24:K24"/>
    <mergeCell ref="R24:V24"/>
    <mergeCell ref="A1:BB1"/>
    <mergeCell ref="R2:AF2"/>
    <mergeCell ref="A3:A7"/>
    <mergeCell ref="C3:C7"/>
    <mergeCell ref="D3:D7"/>
    <mergeCell ref="E3:H5"/>
    <mergeCell ref="I3:I7"/>
    <mergeCell ref="J3:L5"/>
    <mergeCell ref="M3:M7"/>
    <mergeCell ref="N3:Q5"/>
    <mergeCell ref="AM3:AM7"/>
    <mergeCell ref="AN3:AQ5"/>
    <mergeCell ref="AR3:AU5"/>
    <mergeCell ref="R3:U5"/>
    <mergeCell ref="V3:V7"/>
    <mergeCell ref="W3:Y5"/>
  </mergeCells>
  <pageMargins left="0.31496062992125984" right="0.19685039370078741" top="0.27559055118110237" bottom="0.51181102362204722" header="0.11811023622047245" footer="0.31496062992125984"/>
  <pageSetup paperSize="9" scale="6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Титульный лист</vt:lpstr>
      <vt:lpstr>График учебного процесса</vt:lpstr>
      <vt:lpstr>сводные данные побюджету времен</vt:lpstr>
      <vt:lpstr>план учебного процеса</vt:lpstr>
      <vt:lpstr>1 курс_2020-21</vt:lpstr>
      <vt:lpstr>2 курс_2021-22 </vt:lpstr>
      <vt:lpstr>3 курс_2020-24 </vt:lpstr>
      <vt:lpstr>4 курс 2018-2022</vt:lpstr>
      <vt:lpstr>4 курс_2020-24</vt:lpstr>
      <vt:lpstr>'1 курс_2020-21'!Область_печати</vt:lpstr>
      <vt:lpstr>'2 курс_2021-22 '!Область_печати</vt:lpstr>
      <vt:lpstr>'3 курс_2020-24 '!Область_печати</vt:lpstr>
      <vt:lpstr>'4 курс 2018-2022'!Область_печати</vt:lpstr>
      <vt:lpstr>'4 курс_2020-24'!Область_печати</vt:lpstr>
      <vt:lpstr>'График учебного процесса'!Область_печати</vt:lpstr>
      <vt:lpstr>'план учебного процеса'!Область_печати</vt:lpstr>
      <vt:lpstr>'сводные данные побюджету времен'!Область_печати</vt:lpstr>
      <vt:lpstr>'Титульный лист'!Область_печати</vt:lpstr>
    </vt:vector>
  </TitlesOfParts>
  <Company>ДПК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ХГО</cp:lastModifiedBy>
  <cp:lastPrinted>2020-09-16T08:16:18Z</cp:lastPrinted>
  <dcterms:created xsi:type="dcterms:W3CDTF">2011-03-18T09:27:51Z</dcterms:created>
  <dcterms:modified xsi:type="dcterms:W3CDTF">2020-09-16T08:17:00Z</dcterms:modified>
</cp:coreProperties>
</file>