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Титульный лист" sheetId="9" r:id="rId1"/>
    <sheet name="График" sheetId="7" r:id="rId2"/>
    <sheet name="Учебный план" sheetId="1" r:id="rId3"/>
    <sheet name="Перечень кабинетов" sheetId="13" r:id="rId4"/>
    <sheet name="Пояснительная записка" sheetId="16" r:id="rId5"/>
    <sheet name="Лист согласования" sheetId="11" r:id="rId6"/>
  </sheets>
  <calcPr calcId="152511"/>
</workbook>
</file>

<file path=xl/calcChain.xml><?xml version="1.0" encoding="utf-8"?>
<calcChain xmlns="http://schemas.openxmlformats.org/spreadsheetml/2006/main">
  <c r="E97" i="1" l="1"/>
  <c r="G65" i="1" l="1"/>
  <c r="D65" i="1" s="1"/>
  <c r="G99" i="1"/>
  <c r="D99" i="1" s="1"/>
  <c r="J76" i="1"/>
  <c r="D76" i="1" s="1"/>
  <c r="J100" i="1"/>
  <c r="D100" i="1" s="1"/>
  <c r="Q9" i="1" l="1"/>
  <c r="F80" i="1"/>
  <c r="N44" i="1"/>
  <c r="R44" i="1"/>
  <c r="S44" i="1"/>
  <c r="T44" i="1"/>
  <c r="U44" i="1"/>
  <c r="V44" i="1"/>
  <c r="Q44" i="1"/>
  <c r="G48" i="1"/>
  <c r="D48" i="1" s="1"/>
  <c r="F86" i="1"/>
  <c r="F59" i="1"/>
  <c r="F44" i="1" s="1"/>
  <c r="F64" i="1"/>
  <c r="H59" i="1"/>
  <c r="H44" i="1" s="1"/>
  <c r="G13" i="1" l="1"/>
  <c r="H97" i="1"/>
  <c r="I97" i="1"/>
  <c r="F97" i="1"/>
  <c r="G98" i="1"/>
  <c r="D98" i="1" s="1"/>
  <c r="G90" i="1"/>
  <c r="D90" i="1" s="1"/>
  <c r="G88" i="1"/>
  <c r="D88" i="1" s="1"/>
  <c r="G87" i="1"/>
  <c r="D87" i="1" s="1"/>
  <c r="E80" i="1"/>
  <c r="H80" i="1"/>
  <c r="I80" i="1"/>
  <c r="G81" i="1"/>
  <c r="D81" i="1" s="1"/>
  <c r="D80" i="1" s="1"/>
  <c r="G82" i="1"/>
  <c r="D82" i="1" s="1"/>
  <c r="G74" i="1"/>
  <c r="D74" i="1" s="1"/>
  <c r="G69" i="1"/>
  <c r="D69" i="1" s="1"/>
  <c r="G66" i="1"/>
  <c r="D66" i="1" s="1"/>
  <c r="G67" i="1"/>
  <c r="D67" i="1" s="1"/>
  <c r="G68" i="1"/>
  <c r="D68" i="1" s="1"/>
  <c r="G70" i="1"/>
  <c r="D70" i="1" s="1"/>
  <c r="G71" i="1"/>
  <c r="D71" i="1" s="1"/>
  <c r="G72" i="1"/>
  <c r="D72" i="1" s="1"/>
  <c r="G61" i="1"/>
  <c r="D61" i="1" s="1"/>
  <c r="G62" i="1"/>
  <c r="D62" i="1" s="1"/>
  <c r="G63" i="1"/>
  <c r="D63" i="1" s="1"/>
  <c r="G60" i="1"/>
  <c r="D60" i="1" s="1"/>
  <c r="G56" i="1"/>
  <c r="D56" i="1" s="1"/>
  <c r="G57" i="1"/>
  <c r="D57" i="1" s="1"/>
  <c r="G58" i="1"/>
  <c r="D58" i="1" s="1"/>
  <c r="G47" i="1"/>
  <c r="D47" i="1" s="1"/>
  <c r="G50" i="1"/>
  <c r="D50" i="1" s="1"/>
  <c r="G49" i="1"/>
  <c r="D49" i="1" s="1"/>
  <c r="G45" i="1"/>
  <c r="D45" i="1" s="1"/>
  <c r="G46" i="1"/>
  <c r="D46" i="1" s="1"/>
  <c r="G38" i="1"/>
  <c r="D38" i="1" s="1"/>
  <c r="G36" i="1"/>
  <c r="D36" i="1" s="1"/>
  <c r="D59" i="1" l="1"/>
  <c r="G97" i="1"/>
  <c r="D97" i="1" s="1"/>
  <c r="S111" i="1"/>
  <c r="P111" i="1"/>
  <c r="Q111" i="1"/>
  <c r="R111" i="1"/>
  <c r="T111" i="1"/>
  <c r="U111" i="1"/>
  <c r="V111" i="1"/>
  <c r="O111" i="1"/>
  <c r="S80" i="1"/>
  <c r="T80" i="1"/>
  <c r="R80" i="1"/>
  <c r="J83" i="1"/>
  <c r="D83" i="1" s="1"/>
  <c r="G80" i="1" l="1"/>
  <c r="F79" i="1"/>
  <c r="I79" i="1"/>
  <c r="E79" i="1"/>
  <c r="F96" i="1"/>
  <c r="H96" i="1"/>
  <c r="I96" i="1"/>
  <c r="E96" i="1"/>
  <c r="V9" i="1"/>
  <c r="J96" i="1"/>
  <c r="K96" i="1"/>
  <c r="L96" i="1"/>
  <c r="M96" i="1"/>
  <c r="N96" i="1"/>
  <c r="O96" i="1"/>
  <c r="P96" i="1"/>
  <c r="Q96" i="1"/>
  <c r="E86" i="1"/>
  <c r="H86" i="1"/>
  <c r="I86" i="1"/>
  <c r="K86" i="1"/>
  <c r="L86" i="1"/>
  <c r="M86" i="1"/>
  <c r="N86" i="1"/>
  <c r="O86" i="1"/>
  <c r="P86" i="1"/>
  <c r="Q86" i="1"/>
  <c r="R86" i="1"/>
  <c r="S86" i="1"/>
  <c r="T86" i="1"/>
  <c r="U86" i="1"/>
  <c r="V86" i="1"/>
  <c r="E34" i="1"/>
  <c r="F34" i="1"/>
  <c r="D106" i="1" s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S97" i="1"/>
  <c r="S96" i="1" s="1"/>
  <c r="T97" i="1"/>
  <c r="T96" i="1" s="1"/>
  <c r="U97" i="1"/>
  <c r="U96" i="1" s="1"/>
  <c r="V97" i="1"/>
  <c r="V96" i="1" s="1"/>
  <c r="R96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R64" i="1"/>
  <c r="S64" i="1"/>
  <c r="T64" i="1"/>
  <c r="U64" i="1"/>
  <c r="V64" i="1"/>
  <c r="Q64" i="1"/>
  <c r="Q59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J59" i="1"/>
  <c r="K59" i="1"/>
  <c r="L59" i="1"/>
  <c r="M59" i="1"/>
  <c r="N59" i="1"/>
  <c r="O59" i="1"/>
  <c r="P59" i="1"/>
  <c r="R59" i="1"/>
  <c r="S59" i="1"/>
  <c r="T59" i="1"/>
  <c r="U59" i="1"/>
  <c r="V59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J44" i="1"/>
  <c r="K44" i="1"/>
  <c r="L44" i="1"/>
  <c r="M44" i="1"/>
  <c r="O44" i="1"/>
  <c r="P44" i="1"/>
  <c r="O64" i="1"/>
  <c r="P64" i="1"/>
  <c r="T79" i="1"/>
  <c r="H79" i="1"/>
  <c r="K79" i="1"/>
  <c r="L79" i="1"/>
  <c r="M79" i="1"/>
  <c r="N79" i="1"/>
  <c r="O79" i="1"/>
  <c r="P79" i="1"/>
  <c r="Q79" i="1"/>
  <c r="R79" i="1"/>
  <c r="S79" i="1"/>
  <c r="U79" i="1"/>
  <c r="V79" i="1"/>
  <c r="E64" i="1"/>
  <c r="H64" i="1"/>
  <c r="I64" i="1"/>
  <c r="K64" i="1"/>
  <c r="L64" i="1"/>
  <c r="M64" i="1"/>
  <c r="N64" i="1"/>
  <c r="G96" i="1" l="1"/>
  <c r="E89" i="1" l="1"/>
  <c r="F89" i="1"/>
  <c r="H89" i="1"/>
  <c r="I89" i="1"/>
  <c r="E73" i="1"/>
  <c r="F73" i="1"/>
  <c r="H73" i="1"/>
  <c r="I73" i="1"/>
  <c r="E40" i="1"/>
  <c r="F40" i="1"/>
  <c r="H40" i="1"/>
  <c r="I40" i="1"/>
  <c r="E59" i="1"/>
  <c r="E44" i="1" s="1"/>
  <c r="I59" i="1"/>
  <c r="I44" i="1" s="1"/>
  <c r="G32" i="1" l="1"/>
  <c r="D32" i="1"/>
  <c r="D103" i="1" l="1"/>
  <c r="D102" i="1"/>
  <c r="D96" i="1" s="1"/>
  <c r="F42" i="1"/>
  <c r="D95" i="1"/>
  <c r="J94" i="1"/>
  <c r="D94" i="1" s="1"/>
  <c r="J93" i="1"/>
  <c r="D93" i="1"/>
  <c r="D92" i="1"/>
  <c r="J91" i="1"/>
  <c r="D91" i="1" s="1"/>
  <c r="D85" i="1"/>
  <c r="J84" i="1"/>
  <c r="J79" i="1" s="1"/>
  <c r="D78" i="1"/>
  <c r="J77" i="1"/>
  <c r="D77" i="1" s="1"/>
  <c r="D75" i="1"/>
  <c r="G55" i="1"/>
  <c r="D55" i="1" s="1"/>
  <c r="G54" i="1"/>
  <c r="D54" i="1" s="1"/>
  <c r="G53" i="1"/>
  <c r="D53" i="1" s="1"/>
  <c r="G51" i="1"/>
  <c r="D51" i="1" s="1"/>
  <c r="G52" i="1"/>
  <c r="D52" i="1" s="1"/>
  <c r="G41" i="1"/>
  <c r="G39" i="1"/>
  <c r="D39" i="1" s="1"/>
  <c r="G37" i="1"/>
  <c r="D37" i="1" s="1"/>
  <c r="G35" i="1"/>
  <c r="G31" i="1"/>
  <c r="D31" i="1" s="1"/>
  <c r="G30" i="1"/>
  <c r="D30" i="1" s="1"/>
  <c r="G29" i="1"/>
  <c r="D29" i="1" s="1"/>
  <c r="G28" i="1"/>
  <c r="D28" i="1" s="1"/>
  <c r="G26" i="1"/>
  <c r="D26" i="1" s="1"/>
  <c r="G25" i="1"/>
  <c r="D25" i="1" s="1"/>
  <c r="G23" i="1"/>
  <c r="D23" i="1" s="1"/>
  <c r="G22" i="1"/>
  <c r="D22" i="1" s="1"/>
  <c r="G20" i="1"/>
  <c r="D20" i="1" s="1"/>
  <c r="G18" i="1"/>
  <c r="D18" i="1" s="1"/>
  <c r="G17" i="1"/>
  <c r="D17" i="1" s="1"/>
  <c r="G16" i="1"/>
  <c r="D16" i="1" s="1"/>
  <c r="G14" i="1"/>
  <c r="D14" i="1" s="1"/>
  <c r="D13" i="1"/>
  <c r="O9" i="1"/>
  <c r="D64" i="1" l="1"/>
  <c r="D86" i="1"/>
  <c r="J86" i="1"/>
  <c r="G86" i="1"/>
  <c r="G79" i="1"/>
  <c r="D35" i="1"/>
  <c r="G34" i="1"/>
  <c r="J64" i="1"/>
  <c r="D84" i="1"/>
  <c r="D79" i="1" s="1"/>
  <c r="G89" i="1"/>
  <c r="D44" i="1"/>
  <c r="G59" i="1"/>
  <c r="G44" i="1" s="1"/>
  <c r="D41" i="1"/>
  <c r="D40" i="1" s="1"/>
  <c r="G40" i="1"/>
  <c r="G73" i="1"/>
  <c r="G64" i="1"/>
  <c r="D11" i="1"/>
  <c r="D42" i="1" l="1"/>
  <c r="D34" i="1"/>
  <c r="D107" i="1" s="1"/>
  <c r="D89" i="1"/>
  <c r="D73" i="1"/>
  <c r="U9" i="1" l="1"/>
  <c r="T9" i="1"/>
  <c r="S9" i="1"/>
  <c r="R9" i="1"/>
  <c r="P9" i="1" l="1"/>
  <c r="D10" i="1" l="1"/>
  <c r="D9" i="1" l="1"/>
  <c r="D108" i="1"/>
</calcChain>
</file>

<file path=xl/sharedStrings.xml><?xml version="1.0" encoding="utf-8"?>
<sst xmlns="http://schemas.openxmlformats.org/spreadsheetml/2006/main" count="1039" uniqueCount="426">
  <si>
    <t>3. План учебного процесса</t>
  </si>
  <si>
    <t>Индекс</t>
  </si>
  <si>
    <t>Наименование учебных предметов, курсов, дисциплин(модулей), практик и иных видов учебной деятельности</t>
  </si>
  <si>
    <t>Формы промежуточной аттестации</t>
  </si>
  <si>
    <t>Трудоемкость</t>
  </si>
  <si>
    <t>максимальная нагрузка</t>
  </si>
  <si>
    <t>в том числе</t>
  </si>
  <si>
    <t>всего</t>
  </si>
  <si>
    <t>урок, лекция</t>
  </si>
  <si>
    <t>практич., лаборат. занятия, семинары</t>
  </si>
  <si>
    <t>консульт.</t>
  </si>
  <si>
    <t>сам.работа</t>
  </si>
  <si>
    <t>промежут.аттест.</t>
  </si>
  <si>
    <t>1 курс</t>
  </si>
  <si>
    <t>2 курс</t>
  </si>
  <si>
    <t>3 курс</t>
  </si>
  <si>
    <t>4 курс</t>
  </si>
  <si>
    <t>последовательность и распределение учебной нагрузки по курсам и семестрам</t>
  </si>
  <si>
    <t>вариатив</t>
  </si>
  <si>
    <t>практика</t>
  </si>
  <si>
    <t>Общеобразовательный цикл</t>
  </si>
  <si>
    <t>ОД.00</t>
  </si>
  <si>
    <t>ОУД.00</t>
  </si>
  <si>
    <t>Общеобразовательные учебные дисциплины: общие</t>
  </si>
  <si>
    <t>ПО Русский язык и литература</t>
  </si>
  <si>
    <t>ОУД.01</t>
  </si>
  <si>
    <t>Русский язык</t>
  </si>
  <si>
    <t>ОУД.02</t>
  </si>
  <si>
    <t>Литература</t>
  </si>
  <si>
    <t>ПО Общественно-научные предметы</t>
  </si>
  <si>
    <t>ОУД.03</t>
  </si>
  <si>
    <t>История</t>
  </si>
  <si>
    <t>ОУД.04</t>
  </si>
  <si>
    <t xml:space="preserve">Обществознание </t>
  </si>
  <si>
    <t>ОУД.05</t>
  </si>
  <si>
    <t>География</t>
  </si>
  <si>
    <t>ПО Иностранные языки</t>
  </si>
  <si>
    <t>ОУД.06</t>
  </si>
  <si>
    <r>
      <t xml:space="preserve"> </t>
    </r>
    <r>
      <rPr>
        <b/>
        <sz val="12"/>
        <rFont val="Times New Roman"/>
        <family val="1"/>
        <charset val="204"/>
      </rPr>
      <t>ПО Математика и информатика</t>
    </r>
  </si>
  <si>
    <t>ОУД.07</t>
  </si>
  <si>
    <t>Математика</t>
  </si>
  <si>
    <t>ОУД.08</t>
  </si>
  <si>
    <t>Информатика</t>
  </si>
  <si>
    <r>
      <t xml:space="preserve"> </t>
    </r>
    <r>
      <rPr>
        <b/>
        <sz val="12"/>
        <rFont val="Times New Roman"/>
        <family val="1"/>
        <charset val="204"/>
      </rPr>
      <t>ПО Физическая культура , экология и ОБЖ</t>
    </r>
  </si>
  <si>
    <t>ОУД.09</t>
  </si>
  <si>
    <t>Физическая культура</t>
  </si>
  <si>
    <t>ОУД.10</t>
  </si>
  <si>
    <t>ПО Естественно-научные предметы</t>
  </si>
  <si>
    <t>ОУД.11</t>
  </si>
  <si>
    <t>Физика</t>
  </si>
  <si>
    <t xml:space="preserve"> ОУД.12</t>
  </si>
  <si>
    <t>Химия</t>
  </si>
  <si>
    <t xml:space="preserve"> ОУД.13</t>
  </si>
  <si>
    <t>Биология</t>
  </si>
  <si>
    <t>Обязательная часть образовательной программы</t>
  </si>
  <si>
    <t>СГ.00</t>
  </si>
  <si>
    <t xml:space="preserve">Социально-гуманитарный цикл 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</si>
  <si>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</si>
  <si>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</si>
  <si>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</si>
  <si>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</si>
  <si>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</si>
  <si>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</si>
  <si>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</si>
  <si>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СГ.05</t>
  </si>
  <si>
    <t>Основы финансовой грамотности</t>
  </si>
  <si>
    <t>СГ.06</t>
  </si>
  <si>
    <t>Психология общения</t>
  </si>
  <si>
    <t>П.00</t>
  </si>
  <si>
    <t>Профессиональный учебный  цикл</t>
  </si>
  <si>
    <t>ОП.00</t>
  </si>
  <si>
    <t>Общепрофессиональный цикл</t>
  </si>
  <si>
    <t>Обязательная часть цикла  ОП</t>
  </si>
  <si>
    <t>ОП.01</t>
  </si>
  <si>
    <t>Русский язык и культура профессиональной коммуникации педагога</t>
  </si>
  <si>
    <t>ОП.02</t>
  </si>
  <si>
    <t>Основы педагогики</t>
  </si>
  <si>
    <t>ОП.03</t>
  </si>
  <si>
    <t>Основы психологии</t>
  </si>
  <si>
    <t>ОП.04</t>
  </si>
  <si>
    <t>Возрастная анатомия, физиология и гигиена</t>
  </si>
  <si>
    <t>ОП.05</t>
  </si>
  <si>
    <t>ОП.06</t>
  </si>
  <si>
    <t>Информатика и информационно-коммуникационные технологии в профессиональной деятельности</t>
  </si>
  <si>
    <t>ОП.07</t>
  </si>
  <si>
    <t>ОП.08</t>
  </si>
  <si>
    <t>ОП.09</t>
  </si>
  <si>
    <t>ОП.10</t>
  </si>
  <si>
    <t>ОП.11</t>
  </si>
  <si>
    <t>ОП.12</t>
  </si>
  <si>
    <t>ОП.13</t>
  </si>
  <si>
    <t>ОП.14</t>
  </si>
  <si>
    <t>ОП.15</t>
  </si>
  <si>
    <t>ОП.16</t>
  </si>
  <si>
    <t>ОП.17</t>
  </si>
  <si>
    <t>ПМ.01</t>
  </si>
  <si>
    <t>МДК.01.01</t>
  </si>
  <si>
    <t>МДК.01.02</t>
  </si>
  <si>
    <t>МДК.01.03</t>
  </si>
  <si>
    <t>ПП.01.01</t>
  </si>
  <si>
    <t>ПП.01.02</t>
  </si>
  <si>
    <t>ПМ.02</t>
  </si>
  <si>
    <t>МДК.02.01</t>
  </si>
  <si>
    <t>Теория и методика музыкального воспитания с практикумом</t>
  </si>
  <si>
    <t>ПМ.03</t>
  </si>
  <si>
    <t>МДК.03.01</t>
  </si>
  <si>
    <t>Детская литература с практикумом по выразительному чтению</t>
  </si>
  <si>
    <t>ПМ.04</t>
  </si>
  <si>
    <t>МДК 04.01</t>
  </si>
  <si>
    <t>ПП.04</t>
  </si>
  <si>
    <t>ПДП</t>
  </si>
  <si>
    <t>Производственная практика (преддипломная)</t>
  </si>
  <si>
    <t>ГИА.00</t>
  </si>
  <si>
    <t>Государственная итоговая аттестация</t>
  </si>
  <si>
    <t>15</t>
  </si>
  <si>
    <t>10</t>
  </si>
  <si>
    <t>14</t>
  </si>
  <si>
    <t>11</t>
  </si>
  <si>
    <t>13</t>
  </si>
  <si>
    <t>8</t>
  </si>
  <si>
    <t>0</t>
  </si>
  <si>
    <t>2</t>
  </si>
  <si>
    <t>1</t>
  </si>
  <si>
    <t>3</t>
  </si>
  <si>
    <t>7</t>
  </si>
  <si>
    <t>4</t>
  </si>
  <si>
    <t>6</t>
  </si>
  <si>
    <t>5</t>
  </si>
  <si>
    <t>ОУД 14</t>
  </si>
  <si>
    <t>ОУД.15</t>
  </si>
  <si>
    <t>учебные занятия и иные виды учебной деятельности</t>
  </si>
  <si>
    <t>Утверждаю:</t>
  </si>
  <si>
    <t>в форме практической подготовки</t>
  </si>
  <si>
    <t>Всего</t>
  </si>
  <si>
    <t>V</t>
  </si>
  <si>
    <t>IV</t>
  </si>
  <si>
    <t>III</t>
  </si>
  <si>
    <t>II</t>
  </si>
  <si>
    <t>I</t>
  </si>
  <si>
    <t>Каникулы</t>
  </si>
  <si>
    <t>ГИА</t>
  </si>
  <si>
    <t>Практики</t>
  </si>
  <si>
    <t>Промежуточная аттестация</t>
  </si>
  <si>
    <t>Курс</t>
  </si>
  <si>
    <t>XI</t>
  </si>
  <si>
    <t>X</t>
  </si>
  <si>
    <t>IX</t>
  </si>
  <si>
    <t>VIII</t>
  </si>
  <si>
    <t>VII</t>
  </si>
  <si>
    <t>VI</t>
  </si>
  <si>
    <t xml:space="preserve">199 </t>
  </si>
  <si>
    <t xml:space="preserve">34 </t>
  </si>
  <si>
    <t xml:space="preserve">2 </t>
  </si>
  <si>
    <t xml:space="preserve">4 </t>
  </si>
  <si>
    <t xml:space="preserve">11 </t>
  </si>
  <si>
    <t xml:space="preserve">7 </t>
  </si>
  <si>
    <t xml:space="preserve">43 </t>
  </si>
  <si>
    <t xml:space="preserve">1 </t>
  </si>
  <si>
    <t xml:space="preserve">52 </t>
  </si>
  <si>
    <t xml:space="preserve">39 </t>
  </si>
  <si>
    <t>Учебная практика</t>
  </si>
  <si>
    <t>Обучение по дисциплинам и междисциплинарным курсам</t>
  </si>
  <si>
    <t xml:space="preserve">   Неделя отсутствует</t>
  </si>
  <si>
    <t>*</t>
  </si>
  <si>
    <t xml:space="preserve">   Производственная практика (преддипломная)</t>
  </si>
  <si>
    <t xml:space="preserve">   Каникулы</t>
  </si>
  <si>
    <t>=</t>
  </si>
  <si>
    <t xml:space="preserve">   Государственная итоговая аттестация</t>
  </si>
  <si>
    <t xml:space="preserve">   Промежуточная аттестация</t>
  </si>
  <si>
    <t>::</t>
  </si>
  <si>
    <t xml:space="preserve">   Подготовка к государственной итоговой аттестации</t>
  </si>
  <si>
    <t>D</t>
  </si>
  <si>
    <t xml:space="preserve">   Учебная практика</t>
  </si>
  <si>
    <t xml:space="preserve">   Обучение по дисциплинам и междисциплинарным курсам</t>
  </si>
  <si>
    <t>Обозначения: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</si>
  <si>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</si>
  <si>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</si>
  <si>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</si>
  <si>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</si>
  <si>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</si>
  <si>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</si>
  <si>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</si>
  <si>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</si>
  <si>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</si>
  <si>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</si>
  <si>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</si>
  <si>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</si>
  <si>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</si>
  <si>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</si>
  <si>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</si>
  <si>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</si>
  <si>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</si>
  <si>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</si>
  <si>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</si>
  <si>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</si>
  <si>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</si>
  <si>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</si>
  <si>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</si>
  <si>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</si>
  <si>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</si>
  <si>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</si>
  <si>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</si>
  <si>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</si>
  <si>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</si>
  <si>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</si>
  <si>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</si>
  <si>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</si>
  <si>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</si>
  <si>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</si>
  <si>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</si>
  <si>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</si>
  <si>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</si>
  <si>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12</t>
  </si>
  <si>
    <t>9</t>
  </si>
  <si>
    <t>24 - 31</t>
  </si>
  <si>
    <t>17 - 23</t>
  </si>
  <si>
    <t>10 - 16</t>
  </si>
  <si>
    <t>3 - 9</t>
  </si>
  <si>
    <t>20 - 26</t>
  </si>
  <si>
    <t>13 - 19</t>
  </si>
  <si>
    <t>6 - 12</t>
  </si>
  <si>
    <t>22 - 28</t>
  </si>
  <si>
    <t>15 - 21</t>
  </si>
  <si>
    <t>8 - 14</t>
  </si>
  <si>
    <t>1 - 7</t>
  </si>
  <si>
    <t>25 - 31</t>
  </si>
  <si>
    <t>18 - 24</t>
  </si>
  <si>
    <t>11 - 17</t>
  </si>
  <si>
    <t>4 - 10</t>
  </si>
  <si>
    <t>23 - 29</t>
  </si>
  <si>
    <t>16 - 22</t>
  </si>
  <si>
    <t>9 - 15</t>
  </si>
  <si>
    <t>2 - 8</t>
  </si>
  <si>
    <t>19 - 25</t>
  </si>
  <si>
    <t>12 - 18</t>
  </si>
  <si>
    <t>5 - 11</t>
  </si>
  <si>
    <t>24 - 30</t>
  </si>
  <si>
    <t>Август</t>
  </si>
  <si>
    <t>27 июл -2 авг</t>
  </si>
  <si>
    <t>Июль</t>
  </si>
  <si>
    <t>29 июн - 5 июл</t>
  </si>
  <si>
    <t>Июнь</t>
  </si>
  <si>
    <t>Май</t>
  </si>
  <si>
    <t>27 апр - 3 май</t>
  </si>
  <si>
    <t>Апрель</t>
  </si>
  <si>
    <t>30 мар - 5 апр</t>
  </si>
  <si>
    <t>Март</t>
  </si>
  <si>
    <t>23 фев - 1 мар</t>
  </si>
  <si>
    <t>Февраль</t>
  </si>
  <si>
    <t>26 янв - 1 фев</t>
  </si>
  <si>
    <t>Январь</t>
  </si>
  <si>
    <t>29 дек - 4 янв</t>
  </si>
  <si>
    <t>Декабрь</t>
  </si>
  <si>
    <t>Ноябрь</t>
  </si>
  <si>
    <t>27 окт - 2 ноя</t>
  </si>
  <si>
    <t>Октябрь</t>
  </si>
  <si>
    <t>29 сен - 5 окт</t>
  </si>
  <si>
    <t>Сентябрь</t>
  </si>
  <si>
    <t>учебные занятия</t>
  </si>
  <si>
    <t>Возрастная психология</t>
  </si>
  <si>
    <t>Правовое обеспечение профессиональной деятельности</t>
  </si>
  <si>
    <t>Основы педагогического мастерства</t>
  </si>
  <si>
    <t>Основы специальной педагогики и психологии</t>
  </si>
  <si>
    <t>Основы обучения лиц с особыми образовательными потребностями</t>
  </si>
  <si>
    <t>Проектная и исследовательская деятельность в профессиональной сфере</t>
  </si>
  <si>
    <t>ОП.18</t>
  </si>
  <si>
    <t>Теоретические основы организации обучения в начальных классах</t>
  </si>
  <si>
    <t>Русский язык с методикой преподавания</t>
  </si>
  <si>
    <t>МДК.01.04</t>
  </si>
  <si>
    <t>Теоретические основы начального курса математики с методикой преподавания</t>
  </si>
  <si>
    <t>МДК.01.05</t>
  </si>
  <si>
    <t>Естествознание с методикой преподавания</t>
  </si>
  <si>
    <t>МДК.01.06</t>
  </si>
  <si>
    <t>Обществознание с методикой преподавания</t>
  </si>
  <si>
    <t>МДК.01.07</t>
  </si>
  <si>
    <t>Методика обучения технологии с практикумом</t>
  </si>
  <si>
    <t>МДК.01.08</t>
  </si>
  <si>
    <t>МДК.01.09</t>
  </si>
  <si>
    <t>УП.01</t>
  </si>
  <si>
    <t>Теоретические основы организации внеурочной деятельности младших школьников</t>
  </si>
  <si>
    <t>Основы организации внеурочной работы в области научно-познавательной деятельности младших школьников</t>
  </si>
  <si>
    <t>Практикум по организации научно-познавательной деятельности младших школьников</t>
  </si>
  <si>
    <t>Методика организации вожатской деятельности</t>
  </si>
  <si>
    <t>Воспитательная деятельность, в том числе классное руководство</t>
  </si>
  <si>
    <t xml:space="preserve"> Теоретические и методические основы деятельности классного руководителя</t>
  </si>
  <si>
    <t>ПП.03.01</t>
  </si>
  <si>
    <t>ПП.03.02</t>
  </si>
  <si>
    <t>Современные программы и технологии воспитания младших школьников</t>
  </si>
  <si>
    <t>МДК.03.02</t>
  </si>
  <si>
    <t>МДК.03.03</t>
  </si>
  <si>
    <t>УП.03</t>
  </si>
  <si>
    <t>ПП.03.03</t>
  </si>
  <si>
    <t>Теоретические и методические основы подготовки детей к обучению в школе</t>
  </si>
  <si>
    <t>Цифровые и soft-компетенции в профессиональной деятельности</t>
  </si>
  <si>
    <t>Основы предпринимательской деятельности</t>
  </si>
  <si>
    <t>1 сем.       17 нед. ТО - 17 УП - 0 ПП -0</t>
  </si>
  <si>
    <t>2 сем.      22 нед. ТО - 22 УП - 0 ПП - 0</t>
  </si>
  <si>
    <t>3 сем.       17 нед. ТО - 16 УП - 0 ПП - 1</t>
  </si>
  <si>
    <t>7 сем.       16 нед. ТО - 10 УП - 0 ПП - 6</t>
  </si>
  <si>
    <t>8 сем.       17 нед. ТО - 12 УП - 0 ПП - 1 ПДП - 4</t>
  </si>
  <si>
    <t>З/ДЗ/Э</t>
  </si>
  <si>
    <t>Вариативная часть циклов ППССЗ</t>
  </si>
  <si>
    <t>Всего часов обучения по циклам ППССЗ</t>
  </si>
  <si>
    <t>дисциплин и МДК</t>
  </si>
  <si>
    <t>учебной практики</t>
  </si>
  <si>
    <t>производственной практики</t>
  </si>
  <si>
    <t>экзаменов</t>
  </si>
  <si>
    <t>зачетов</t>
  </si>
  <si>
    <t>дифференцированных зачетов</t>
  </si>
  <si>
    <t>-</t>
  </si>
  <si>
    <t>Преподавание иностранного языка в начальной школе</t>
  </si>
  <si>
    <t xml:space="preserve">4. Перечень кабинетов, лабораторий  </t>
  </si>
  <si>
    <t>Наименование</t>
  </si>
  <si>
    <t>№ п/п</t>
  </si>
  <si>
    <t>Кабинеты</t>
  </si>
  <si>
    <t>Гуманитарных и социально-экономических дисциплин</t>
  </si>
  <si>
    <t xml:space="preserve">Педагогики и психологии </t>
  </si>
  <si>
    <t>Иностранного языка</t>
  </si>
  <si>
    <t>Физиологии, анатомии и гигиены</t>
  </si>
  <si>
    <t>Русского языка с  методикой преподавания</t>
  </si>
  <si>
    <t>Математики с методикой преподавания</t>
  </si>
  <si>
    <t>Естествознания с методикой преподавания</t>
  </si>
  <si>
    <t>Музыки и методики музыкального воспитания</t>
  </si>
  <si>
    <t xml:space="preserve">Безопасности жизнедеятельности </t>
  </si>
  <si>
    <t>Методики обучения продуктивным видам деятельности</t>
  </si>
  <si>
    <t>Детской литературы</t>
  </si>
  <si>
    <t>Теории и методики физического воспитания</t>
  </si>
  <si>
    <t>Лаборатории</t>
  </si>
  <si>
    <t xml:space="preserve"> Информатики и информационно-коммуникационных технологий </t>
  </si>
  <si>
    <t>Спортивный комплекс</t>
  </si>
  <si>
    <t>Спортивный зал</t>
  </si>
  <si>
    <t>Зал ритмики и хореографии</t>
  </si>
  <si>
    <t>Стрелковый тир (в любой модификации, включая электронный) или место для стрельбы</t>
  </si>
  <si>
    <t>Залы</t>
  </si>
  <si>
    <t>Библиотека, читальный зал с выходом в сеть Интернет</t>
  </si>
  <si>
    <t>Актовый зал</t>
  </si>
  <si>
    <t>Вариативная часть цикла ОП</t>
  </si>
  <si>
    <t>Вариативная часть цикла СГ</t>
  </si>
  <si>
    <t>Вариативная часть цикла ПМ</t>
  </si>
  <si>
    <t>Иностранный язык</t>
  </si>
  <si>
    <t xml:space="preserve">Производственная практика </t>
  </si>
  <si>
    <t>Теория и методика физического воспитания с практикумом</t>
  </si>
  <si>
    <t>Директор ГБПОУ РО "КамПК"</t>
  </si>
  <si>
    <t>1. Календарный учебный график</t>
  </si>
  <si>
    <t>2. Сводные данные по бюджету времени</t>
  </si>
  <si>
    <t>Э, 2сем</t>
  </si>
  <si>
    <t>ДЗ, 2сем</t>
  </si>
  <si>
    <t>ДЗ, 1сем</t>
  </si>
  <si>
    <t>ДЗ, 4сем</t>
  </si>
  <si>
    <t>Э, 8сем</t>
  </si>
  <si>
    <t>З, 4сем</t>
  </si>
  <si>
    <t>ДЗ, 3сем</t>
  </si>
  <si>
    <t>Э, 4сем</t>
  </si>
  <si>
    <t>ПМ.01 Э</t>
  </si>
  <si>
    <t>ДЗ, 7сем</t>
  </si>
  <si>
    <t>Э (по модулю), 7сем.</t>
  </si>
  <si>
    <t>ПМ.02 Э</t>
  </si>
  <si>
    <t>Э, 6сем</t>
  </si>
  <si>
    <t>З, 6сем</t>
  </si>
  <si>
    <t>ПМ.03 Э</t>
  </si>
  <si>
    <t>Э (по модулю), 6сем.</t>
  </si>
  <si>
    <t>З, 3сем</t>
  </si>
  <si>
    <t>ДЗ, 6сем</t>
  </si>
  <si>
    <t>ПМ.04 Э</t>
  </si>
  <si>
    <t>Э (по модулю), 8сем.</t>
  </si>
  <si>
    <t>ДЗ, 8сем</t>
  </si>
  <si>
    <t>Основы проектной деятельности/индивидуальный проект</t>
  </si>
  <si>
    <t>Математика в профессиональной деятельности учителя</t>
  </si>
  <si>
    <t>Обществознания с методикой преподавания</t>
  </si>
  <si>
    <t>Мастерские</t>
  </si>
  <si>
    <t>Кабинет проектно-исследовательской деятельности для начальных классов</t>
  </si>
  <si>
    <t>З, 1сем,      ДЗ, 2сем</t>
  </si>
  <si>
    <t>Всего часов обучения по ОП</t>
  </si>
  <si>
    <t>Родной язык</t>
  </si>
  <si>
    <t>Производственная (преддипломная) практика</t>
  </si>
  <si>
    <r>
      <t>З</t>
    </r>
    <r>
      <rPr>
        <vertAlign val="superscript"/>
        <sz val="12"/>
        <rFont val="Times New Roman"/>
        <family val="1"/>
        <charset val="204"/>
      </rPr>
      <t xml:space="preserve">1 </t>
    </r>
    <r>
      <rPr>
        <sz val="12"/>
        <rFont val="Times New Roman"/>
        <family val="1"/>
        <charset val="204"/>
      </rPr>
      <t>(к), 8сем</t>
    </r>
  </si>
  <si>
    <r>
      <t>ДЗ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(к), 8сем</t>
    </r>
  </si>
  <si>
    <r>
      <t>ДЗ</t>
    </r>
    <r>
      <rPr>
        <vertAlign val="superscript"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>(к), 8сем</t>
    </r>
  </si>
  <si>
    <r>
      <t>Э, 5сем,               ДЗ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(к), 7сем </t>
    </r>
  </si>
  <si>
    <r>
      <t xml:space="preserve">  ДЗ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(к), 7сем </t>
    </r>
  </si>
  <si>
    <t>Педагогическая психология</t>
  </si>
  <si>
    <t>Педагогическая деятельность по проектированию, реализации и анализу процесса обучения в начальном общем образовании</t>
  </si>
  <si>
    <t>Педагогическая деятельность по проектированию, реализации и анализу внеурочной деятельности обучающихся</t>
  </si>
  <si>
    <t>МДК.02.01*</t>
  </si>
  <si>
    <t>МДК 04.01*</t>
  </si>
  <si>
    <t>З, 3-7сем,    ДЗ, 8сем</t>
  </si>
  <si>
    <t xml:space="preserve">4 сем.       24 нед. ТО - 23 УП - 1 </t>
  </si>
  <si>
    <t>5 сем.       16 нед. ТО - 11 УП - 1 ПП - 4</t>
  </si>
  <si>
    <t>6 сем.       23 нед. ТО - 14 УП - 2 ПП - 7 (4+3)</t>
  </si>
  <si>
    <r>
      <t>ДЗ</t>
    </r>
    <r>
      <rPr>
        <sz val="12"/>
        <rFont val="Times New Roman"/>
        <family val="1"/>
        <charset val="204"/>
      </rPr>
      <t xml:space="preserve">, 7сем </t>
    </r>
  </si>
  <si>
    <r>
      <t>ДЗ</t>
    </r>
    <r>
      <rPr>
        <sz val="12"/>
        <rFont val="Times New Roman"/>
        <family val="1"/>
        <charset val="204"/>
      </rPr>
      <t>, 8сем</t>
    </r>
  </si>
  <si>
    <r>
      <t>Э, 5сем,       ДЗ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(к), 6сем</t>
    </r>
  </si>
  <si>
    <r>
      <t>ДЗ</t>
    </r>
    <r>
      <rPr>
        <sz val="12"/>
        <rFont val="Times New Roman"/>
        <family val="1"/>
        <charset val="204"/>
      </rPr>
      <t>, 6сем</t>
    </r>
  </si>
  <si>
    <r>
      <t>З</t>
    </r>
    <r>
      <rPr>
        <vertAlign val="superscript"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>(к), 8сем</t>
    </r>
  </si>
  <si>
    <r>
      <t>ДЗ</t>
    </r>
    <r>
      <rPr>
        <sz val="12"/>
        <rFont val="Times New Roman"/>
        <family val="1"/>
        <charset val="204"/>
      </rPr>
      <t xml:space="preserve">, 6сем        </t>
    </r>
  </si>
  <si>
    <t xml:space="preserve">ДЗ, 5сем,         Э, 7сем </t>
  </si>
  <si>
    <t>курсов. работа (проект)</t>
  </si>
  <si>
    <t>ДЗ, 5сем</t>
  </si>
  <si>
    <t>З, 5сем</t>
  </si>
  <si>
    <t>ПП.02</t>
  </si>
  <si>
    <t>УП.04</t>
  </si>
  <si>
    <t>З, 7сем</t>
  </si>
  <si>
    <t>УП.02</t>
  </si>
  <si>
    <r>
      <t>ДЗ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(к), 6сем</t>
    </r>
  </si>
  <si>
    <t>Э, 7сем,            ДЗ, 8сем</t>
  </si>
  <si>
    <t>Преподавание информатики в начальной школе</t>
  </si>
  <si>
    <t>Теоретические и методические основы преподавания информатики в начальной школе</t>
  </si>
  <si>
    <t>Методика преподавания информатики</t>
  </si>
  <si>
    <t>Технология организации внеурочной работы по информатике и ИКТ</t>
  </si>
  <si>
    <t xml:space="preserve">Практикум по каллиграфии </t>
  </si>
  <si>
    <t xml:space="preserve">ДЗ, 8сем </t>
  </si>
  <si>
    <t xml:space="preserve">   Производственная практика </t>
  </si>
  <si>
    <t>Культурология</t>
  </si>
  <si>
    <r>
      <t>Э</t>
    </r>
    <r>
      <rPr>
        <sz val="12"/>
        <rFont val="Times New Roman"/>
        <family val="1"/>
        <charset val="204"/>
      </rPr>
      <t>, 8сем</t>
    </r>
  </si>
  <si>
    <t>Ознакомительная</t>
  </si>
  <si>
    <t>Пробные уроки</t>
  </si>
  <si>
    <t>Первые дни ребенка в школе</t>
  </si>
  <si>
    <t>Организация внеурочной деятельности младших школьников</t>
  </si>
  <si>
    <t>Внеурочная деятельность младших школьников</t>
  </si>
  <si>
    <t>Организация вожатской деятельности</t>
  </si>
  <si>
    <t>Введение в специальность</t>
  </si>
  <si>
    <t>Практика по внеучебной воспитательной работе</t>
  </si>
  <si>
    <t>Летняя педагогическая практика</t>
  </si>
  <si>
    <t>Пробные уроки по информатике  в начальной школе</t>
  </si>
  <si>
    <t>Методическое обеспечение образовательного процесса в области преподавания информатики в начальной школе</t>
  </si>
  <si>
    <t>Основы безопасности и защиты 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</si>
</sst>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i/>
      <sz val="12"/>
      <name val="Times New Roman"/>
      <family val="1"/>
      <charset val="204"/>
    </font>
    <font>
      <b/>
      <i/>
      <sz val="15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Arial Cyr"/>
      <charset val="204"/>
    </font>
    <font>
      <b/>
      <i/>
      <sz val="14"/>
      <name val="Arial Cyr"/>
      <charset val="204"/>
    </font>
    <font>
      <b/>
      <sz val="12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i/>
      <sz val="14"/>
      <color indexed="8"/>
      <name val="Arial"/>
      <family val="2"/>
      <charset val="204"/>
    </font>
    <font>
      <u/>
      <sz val="8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 Cyr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10"/>
      <color indexed="8"/>
      <name val="Tahoma"/>
      <family val="2"/>
      <charset val="204"/>
    </font>
    <font>
      <sz val="10"/>
      <color indexed="8"/>
      <name val="Symbol"/>
      <family val="1"/>
      <charset val="2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i/>
      <sz val="12"/>
      <name val="Arial Cyr"/>
      <charset val="204"/>
    </font>
    <font>
      <sz val="1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color theme="0"/>
      <name val="Arial"/>
      <family val="2"/>
      <charset val="204"/>
    </font>
    <font>
      <b/>
      <sz val="12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 Cyr"/>
      <charset val="204"/>
    </font>
    <font>
      <sz val="12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i/>
      <sz val="14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2"/>
      <name val="Arial Cyr"/>
      <charset val="204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4" fillId="0" borderId="0"/>
    <xf numFmtId="0" fontId="31" fillId="0" borderId="0"/>
    <xf numFmtId="0" fontId="32" fillId="0" borderId="0"/>
    <xf numFmtId="0" fontId="31" fillId="0" borderId="0"/>
  </cellStyleXfs>
  <cellXfs count="39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justify" vertical="center" wrapText="1"/>
    </xf>
    <xf numFmtId="0" fontId="12" fillId="0" borderId="0" xfId="0" applyFont="1"/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2" fillId="0" borderId="0" xfId="0" applyFont="1" applyAlignment="1">
      <alignment horizontal="center"/>
    </xf>
    <xf numFmtId="0" fontId="13" fillId="0" borderId="1" xfId="0" applyFont="1" applyBorder="1"/>
    <xf numFmtId="0" fontId="12" fillId="0" borderId="5" xfId="0" applyFont="1" applyBorder="1" applyAlignment="1">
      <alignment wrapText="1"/>
    </xf>
    <xf numFmtId="0" fontId="12" fillId="4" borderId="1" xfId="0" applyFont="1" applyFill="1" applyBorder="1"/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4" fillId="0" borderId="0" xfId="1" applyFont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left" vertical="center" wrapText="1"/>
      <protection locked="0"/>
    </xf>
    <xf numFmtId="0" fontId="19" fillId="0" borderId="0" xfId="0" applyFont="1"/>
    <xf numFmtId="0" fontId="20" fillId="0" borderId="0" xfId="0" applyFont="1"/>
    <xf numFmtId="0" fontId="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11" fillId="0" borderId="0" xfId="0" applyFont="1" applyAlignment="1"/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2" fillId="0" borderId="0" xfId="0" applyFont="1" applyAlignment="1">
      <alignment horizontal="left" indent="12"/>
    </xf>
    <xf numFmtId="0" fontId="25" fillId="0" borderId="0" xfId="0" applyFont="1"/>
    <xf numFmtId="0" fontId="16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17" fillId="0" borderId="0" xfId="1" applyNumberFormat="1" applyFont="1" applyBorder="1" applyAlignment="1" applyProtection="1">
      <protection locked="0"/>
    </xf>
    <xf numFmtId="0" fontId="0" fillId="0" borderId="0" xfId="0" applyBorder="1"/>
    <xf numFmtId="0" fontId="15" fillId="0" borderId="0" xfId="1" applyNumberFormat="1" applyFont="1" applyBorder="1" applyAlignment="1" applyProtection="1">
      <alignment vertical="center"/>
      <protection locked="0"/>
    </xf>
    <xf numFmtId="0" fontId="19" fillId="0" borderId="0" xfId="0" applyFont="1" applyBorder="1" applyAlignment="1"/>
    <xf numFmtId="0" fontId="19" fillId="0" borderId="0" xfId="0" applyFont="1" applyBorder="1" applyAlignment="1">
      <alignment vertical="center" wrapText="1"/>
    </xf>
    <xf numFmtId="0" fontId="14" fillId="0" borderId="0" xfId="1" applyFill="1"/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 applyProtection="1">
      <alignment horizontal="center" vertical="center"/>
      <protection locked="0"/>
    </xf>
    <xf numFmtId="0" fontId="14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 applyProtection="1">
      <alignment horizontal="left" vertical="center"/>
      <protection locked="0"/>
    </xf>
    <xf numFmtId="0" fontId="14" fillId="0" borderId="0" xfId="1" applyFont="1" applyFill="1" applyAlignment="1" applyProtection="1">
      <alignment horizontal="left" vertical="top" wrapText="1"/>
      <protection locked="0"/>
    </xf>
    <xf numFmtId="0" fontId="28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1" xfId="1" applyNumberFormat="1" applyFont="1" applyFill="1" applyBorder="1" applyAlignment="1" applyProtection="1">
      <alignment horizontal="left" vertical="center"/>
      <protection locked="0"/>
    </xf>
    <xf numFmtId="0" fontId="14" fillId="0" borderId="1" xfId="1" applyNumberFormat="1" applyFont="1" applyFill="1" applyBorder="1" applyAlignment="1" applyProtection="1">
      <alignment horizontal="left" vertical="center" textRotation="90"/>
      <protection locked="0"/>
    </xf>
    <xf numFmtId="0" fontId="14" fillId="0" borderId="1" xfId="1" applyNumberFormat="1" applyFont="1" applyFill="1" applyBorder="1" applyAlignment="1" applyProtection="1">
      <alignment horizontal="center" vertical="center" textRotation="90"/>
      <protection locked="0"/>
    </xf>
    <xf numFmtId="1" fontId="13" fillId="0" borderId="1" xfId="0" applyNumberFormat="1" applyFont="1" applyBorder="1"/>
    <xf numFmtId="1" fontId="3" fillId="0" borderId="1" xfId="0" applyNumberFormat="1" applyFont="1" applyBorder="1" applyAlignment="1">
      <alignment horizontal="center" vertical="center" wrapText="1"/>
    </xf>
    <xf numFmtId="0" fontId="33" fillId="0" borderId="14" xfId="0" applyFont="1" applyFill="1" applyBorder="1" applyAlignment="1">
      <alignment vertical="center" wrapText="1"/>
    </xf>
    <xf numFmtId="0" fontId="33" fillId="0" borderId="15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" fontId="12" fillId="0" borderId="0" xfId="0" applyNumberFormat="1" applyFont="1"/>
    <xf numFmtId="0" fontId="0" fillId="0" borderId="1" xfId="0" applyFill="1" applyBorder="1"/>
    <xf numFmtId="0" fontId="0" fillId="0" borderId="0" xfId="0" applyFill="1"/>
    <xf numFmtId="0" fontId="0" fillId="0" borderId="2" xfId="0" applyBorder="1"/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5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0" borderId="3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/>
    </xf>
    <xf numFmtId="0" fontId="0" fillId="4" borderId="1" xfId="0" applyFill="1" applyBorder="1"/>
    <xf numFmtId="0" fontId="6" fillId="11" borderId="16" xfId="0" applyFont="1" applyFill="1" applyBorder="1" applyAlignment="1">
      <alignment vertical="center" wrapText="1"/>
    </xf>
    <xf numFmtId="0" fontId="10" fillId="11" borderId="16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0" fillId="0" borderId="0" xfId="0" applyFill="1" applyBorder="1"/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40" fillId="0" borderId="0" xfId="0" applyFont="1"/>
    <xf numFmtId="0" fontId="0" fillId="0" borderId="0" xfId="0" applyNumberFormat="1" applyAlignment="1">
      <alignment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NumberFormat="1"/>
    <xf numFmtId="0" fontId="3" fillId="0" borderId="1" xfId="0" applyFont="1" applyBorder="1" applyAlignment="1">
      <alignment horizontal="left" vertical="center" wrapText="1"/>
    </xf>
    <xf numFmtId="0" fontId="3" fillId="7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0" fontId="1" fillId="11" borderId="17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48" fillId="0" borderId="0" xfId="1" applyNumberFormat="1" applyFont="1" applyBorder="1" applyAlignment="1" applyProtection="1">
      <alignment vertical="center"/>
      <protection locked="0"/>
    </xf>
    <xf numFmtId="0" fontId="43" fillId="0" borderId="1" xfId="0" applyFont="1" applyBorder="1"/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 wrapText="1"/>
    </xf>
    <xf numFmtId="0" fontId="31" fillId="0" borderId="0" xfId="4"/>
    <xf numFmtId="0" fontId="31" fillId="0" borderId="0" xfId="4" applyAlignment="1">
      <alignment horizontal="center" vertical="center"/>
    </xf>
    <xf numFmtId="0" fontId="13" fillId="0" borderId="0" xfId="4" applyFont="1" applyAlignment="1">
      <alignment vertical="center"/>
    </xf>
    <xf numFmtId="0" fontId="13" fillId="0" borderId="0" xfId="4" applyFont="1"/>
    <xf numFmtId="0" fontId="13" fillId="0" borderId="0" xfId="4" applyFont="1" applyAlignment="1">
      <alignment horizontal="center"/>
    </xf>
    <xf numFmtId="0" fontId="13" fillId="0" borderId="0" xfId="4" applyFont="1" applyAlignment="1">
      <alignment horizontal="left" vertical="center"/>
    </xf>
    <xf numFmtId="0" fontId="31" fillId="0" borderId="0" xfId="4" applyAlignment="1">
      <alignment horizontal="left" vertical="center"/>
    </xf>
    <xf numFmtId="0" fontId="31" fillId="0" borderId="0" xfId="4" applyAlignment="1">
      <alignment horizontal="left" vertical="top"/>
    </xf>
    <xf numFmtId="0" fontId="31" fillId="0" borderId="0" xfId="4" applyNumberFormat="1"/>
    <xf numFmtId="0" fontId="42" fillId="0" borderId="0" xfId="4" applyFont="1" applyAlignment="1">
      <alignment horizontal="center" vertical="center"/>
    </xf>
    <xf numFmtId="0" fontId="43" fillId="0" borderId="5" xfId="0" applyFont="1" applyBorder="1" applyAlignment="1">
      <alignment horizontal="left"/>
    </xf>
    <xf numFmtId="0" fontId="43" fillId="0" borderId="6" xfId="0" applyFont="1" applyBorder="1" applyAlignment="1">
      <alignment horizontal="left"/>
    </xf>
    <xf numFmtId="0" fontId="43" fillId="0" borderId="7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3" fillId="0" borderId="1" xfId="0" applyFont="1" applyFill="1" applyBorder="1"/>
    <xf numFmtId="49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8" borderId="1" xfId="0" applyFont="1" applyFill="1" applyBorder="1"/>
    <xf numFmtId="0" fontId="34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/>
    <xf numFmtId="0" fontId="12" fillId="8" borderId="1" xfId="0" applyFont="1" applyFill="1" applyBorder="1"/>
    <xf numFmtId="49" fontId="3" fillId="6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3" fillId="8" borderId="1" xfId="0" applyFont="1" applyFill="1" applyBorder="1" applyAlignment="1">
      <alignment horizontal="right" vertical="center" wrapText="1"/>
    </xf>
    <xf numFmtId="0" fontId="31" fillId="0" borderId="0" xfId="2"/>
    <xf numFmtId="0" fontId="31" fillId="0" borderId="0" xfId="2" applyAlignment="1">
      <alignment horizontal="center"/>
    </xf>
    <xf numFmtId="0" fontId="13" fillId="0" borderId="0" xfId="0" applyFont="1"/>
    <xf numFmtId="0" fontId="41" fillId="0" borderId="0" xfId="2" applyFont="1" applyAlignment="1">
      <alignment horizontal="left" vertical="center"/>
    </xf>
    <xf numFmtId="0" fontId="41" fillId="0" borderId="0" xfId="2" applyFont="1"/>
    <xf numFmtId="0" fontId="26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1" xfId="1" applyNumberFormat="1" applyFont="1" applyFill="1" applyBorder="1" applyAlignment="1" applyProtection="1">
      <alignment horizontal="center" vertical="center"/>
      <protection locked="0"/>
    </xf>
    <xf numFmtId="0" fontId="26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NumberFormat="1" applyFont="1" applyFill="1" applyBorder="1" applyAlignment="1" applyProtection="1">
      <alignment vertical="center" textRotation="90"/>
      <protection locked="0"/>
    </xf>
    <xf numFmtId="0" fontId="14" fillId="0" borderId="4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vertical="center" wrapText="1"/>
    </xf>
    <xf numFmtId="0" fontId="6" fillId="11" borderId="19" xfId="0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4" xfId="0" applyBorder="1"/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vertical="center" wrapText="1"/>
    </xf>
    <xf numFmtId="49" fontId="5" fillId="11" borderId="17" xfId="0" applyNumberFormat="1" applyFont="1" applyFill="1" applyBorder="1" applyAlignment="1">
      <alignment horizontal="center" vertical="center" wrapText="1"/>
    </xf>
    <xf numFmtId="0" fontId="0" fillId="11" borderId="17" xfId="0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0" fillId="0" borderId="4" xfId="0" applyFill="1" applyBorder="1"/>
    <xf numFmtId="0" fontId="5" fillId="3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12" fillId="0" borderId="0" xfId="0" applyNumberFormat="1" applyFont="1" applyBorder="1" applyAlignment="1">
      <alignment horizontal="center"/>
    </xf>
    <xf numFmtId="0" fontId="12" fillId="0" borderId="30" xfId="0" applyFont="1" applyBorder="1" applyAlignment="1">
      <alignment horizontal="center" vertical="top"/>
    </xf>
    <xf numFmtId="0" fontId="12" fillId="0" borderId="31" xfId="0" applyFont="1" applyBorder="1" applyAlignment="1">
      <alignment horizontal="center"/>
    </xf>
    <xf numFmtId="0" fontId="12" fillId="0" borderId="24" xfId="0" applyFont="1" applyBorder="1" applyAlignment="1">
      <alignment vertical="top"/>
    </xf>
    <xf numFmtId="1" fontId="3" fillId="0" borderId="31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vertical="center" wrapText="1"/>
    </xf>
    <xf numFmtId="1" fontId="2" fillId="4" borderId="31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vertical="center" wrapText="1"/>
    </xf>
    <xf numFmtId="1" fontId="2" fillId="0" borderId="31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3" fillId="0" borderId="0" xfId="0" applyFont="1" applyBorder="1"/>
    <xf numFmtId="0" fontId="3" fillId="5" borderId="30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left" vertical="center" wrapText="1"/>
    </xf>
    <xf numFmtId="0" fontId="44" fillId="0" borderId="30" xfId="0" applyFont="1" applyBorder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vertical="center" wrapText="1"/>
    </xf>
    <xf numFmtId="0" fontId="44" fillId="7" borderId="30" xfId="0" applyFont="1" applyFill="1" applyBorder="1" applyAlignment="1">
      <alignment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4" fillId="0" borderId="24" xfId="0" applyFont="1" applyBorder="1" applyAlignment="1">
      <alignment vertical="center" wrapText="1"/>
    </xf>
    <xf numFmtId="0" fontId="9" fillId="6" borderId="33" xfId="0" applyFont="1" applyFill="1" applyBorder="1" applyAlignment="1">
      <alignment vertical="center" wrapText="1"/>
    </xf>
    <xf numFmtId="0" fontId="44" fillId="0" borderId="34" xfId="0" applyFont="1" applyBorder="1" applyAlignment="1">
      <alignment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vertical="center" wrapText="1"/>
    </xf>
    <xf numFmtId="0" fontId="3" fillId="8" borderId="30" xfId="0" applyFont="1" applyFill="1" applyBorder="1" applyAlignment="1">
      <alignment vertical="center" wrapText="1"/>
    </xf>
    <xf numFmtId="0" fontId="3" fillId="8" borderId="31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vertical="center" wrapText="1"/>
    </xf>
    <xf numFmtId="0" fontId="50" fillId="7" borderId="28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left" vertical="center" wrapText="1"/>
    </xf>
    <xf numFmtId="0" fontId="0" fillId="0" borderId="29" xfId="0" applyFill="1" applyBorder="1"/>
    <xf numFmtId="0" fontId="5" fillId="0" borderId="31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vertical="center" wrapText="1"/>
    </xf>
    <xf numFmtId="0" fontId="1" fillId="9" borderId="28" xfId="0" applyFont="1" applyFill="1" applyBorder="1" applyAlignment="1">
      <alignment horizontal="left" vertical="center" wrapText="1"/>
    </xf>
    <xf numFmtId="0" fontId="3" fillId="9" borderId="31" xfId="0" applyFont="1" applyFill="1" applyBorder="1" applyAlignment="1">
      <alignment horizontal="center" vertical="center" wrapText="1"/>
    </xf>
    <xf numFmtId="0" fontId="1" fillId="11" borderId="30" xfId="0" applyFont="1" applyFill="1" applyBorder="1" applyAlignment="1">
      <alignment horizontal="left" vertical="center" wrapText="1"/>
    </xf>
    <xf numFmtId="0" fontId="3" fillId="11" borderId="3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7" borderId="28" xfId="0" applyFont="1" applyFill="1" applyBorder="1" applyAlignment="1">
      <alignment horizontal="left" vertical="center" wrapText="1"/>
    </xf>
    <xf numFmtId="0" fontId="43" fillId="0" borderId="4" xfId="0" applyFont="1" applyBorder="1" applyAlignment="1">
      <alignment horizontal="center"/>
    </xf>
    <xf numFmtId="0" fontId="51" fillId="0" borderId="0" xfId="0" applyFont="1"/>
    <xf numFmtId="0" fontId="52" fillId="0" borderId="0" xfId="0" applyFont="1"/>
    <xf numFmtId="0" fontId="12" fillId="0" borderId="1" xfId="0" applyFont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11" borderId="42" xfId="0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4" fillId="0" borderId="1" xfId="0" applyFont="1" applyBorder="1"/>
    <xf numFmtId="0" fontId="43" fillId="0" borderId="2" xfId="0" applyFont="1" applyBorder="1" applyAlignment="1"/>
    <xf numFmtId="49" fontId="3" fillId="0" borderId="4" xfId="0" applyNumberFormat="1" applyFont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43" fillId="8" borderId="1" xfId="0" applyFont="1" applyFill="1" applyBorder="1"/>
    <xf numFmtId="0" fontId="3" fillId="8" borderId="1" xfId="0" applyFont="1" applyFill="1" applyBorder="1"/>
    <xf numFmtId="0" fontId="43" fillId="0" borderId="2" xfId="0" applyFont="1" applyBorder="1"/>
    <xf numFmtId="0" fontId="43" fillId="11" borderId="17" xfId="0" applyFont="1" applyFill="1" applyBorder="1" applyAlignment="1">
      <alignment horizontal="center" vertical="center"/>
    </xf>
    <xf numFmtId="0" fontId="43" fillId="11" borderId="42" xfId="0" applyFont="1" applyFill="1" applyBorder="1" applyAlignment="1">
      <alignment horizontal="center" vertical="center"/>
    </xf>
    <xf numFmtId="0" fontId="43" fillId="0" borderId="3" xfId="0" applyFont="1" applyBorder="1" applyAlignment="1"/>
    <xf numFmtId="0" fontId="43" fillId="0" borderId="3" xfId="0" applyFont="1" applyBorder="1"/>
    <xf numFmtId="0" fontId="43" fillId="8" borderId="4" xfId="0" applyFont="1" applyFill="1" applyBorder="1"/>
    <xf numFmtId="0" fontId="43" fillId="9" borderId="1" xfId="0" applyFont="1" applyFill="1" applyBorder="1"/>
    <xf numFmtId="0" fontId="43" fillId="11" borderId="1" xfId="0" applyFont="1" applyFill="1" applyBorder="1"/>
    <xf numFmtId="0" fontId="34" fillId="0" borderId="1" xfId="0" applyFont="1" applyFill="1" applyBorder="1" applyAlignment="1">
      <alignment horizontal="center"/>
    </xf>
    <xf numFmtId="0" fontId="43" fillId="0" borderId="4" xfId="0" applyFont="1" applyBorder="1"/>
    <xf numFmtId="0" fontId="43" fillId="6" borderId="1" xfId="0" applyFont="1" applyFill="1" applyBorder="1" applyAlignment="1">
      <alignment horizontal="center"/>
    </xf>
    <xf numFmtId="0" fontId="43" fillId="6" borderId="31" xfId="0" applyFont="1" applyFill="1" applyBorder="1" applyAlignment="1">
      <alignment horizontal="center"/>
    </xf>
    <xf numFmtId="49" fontId="3" fillId="0" borderId="4" xfId="0" applyNumberFormat="1" applyFont="1" applyBorder="1" applyAlignment="1">
      <alignment horizontal="center" vertical="center" wrapText="1"/>
    </xf>
    <xf numFmtId="0" fontId="43" fillId="11" borderId="1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0" borderId="1" xfId="0" applyFill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0" fontId="1" fillId="11" borderId="1" xfId="0" applyFont="1" applyFill="1" applyBorder="1" applyAlignment="1">
      <alignment vertical="center" wrapText="1"/>
    </xf>
    <xf numFmtId="0" fontId="0" fillId="0" borderId="0" xfId="0" applyNumberFormat="1" applyAlignment="1">
      <alignment horizontal="left" wrapText="1"/>
    </xf>
    <xf numFmtId="0" fontId="43" fillId="0" borderId="4" xfId="0" applyFont="1" applyBorder="1" applyAlignment="1"/>
    <xf numFmtId="0" fontId="43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9" fillId="0" borderId="0" xfId="0" applyFont="1" applyBorder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47" fillId="0" borderId="0" xfId="1" applyFont="1" applyAlignment="1" applyProtection="1">
      <alignment horizontal="right" vertical="center"/>
      <protection locked="0"/>
    </xf>
    <xf numFmtId="0" fontId="48" fillId="0" borderId="0" xfId="1" applyFont="1" applyAlignment="1" applyProtection="1">
      <alignment horizontal="right" vertical="center" wrapText="1"/>
      <protection locked="0"/>
    </xf>
    <xf numFmtId="0" fontId="26" fillId="0" borderId="0" xfId="1" applyFont="1" applyAlignment="1" applyProtection="1">
      <alignment horizontal="center" vertical="center" wrapText="1"/>
      <protection locked="0"/>
    </xf>
    <xf numFmtId="0" fontId="49" fillId="0" borderId="0" xfId="1" applyNumberFormat="1" applyFont="1" applyBorder="1" applyAlignment="1" applyProtection="1">
      <alignment horizontal="center"/>
      <protection locked="0"/>
    </xf>
    <xf numFmtId="0" fontId="15" fillId="0" borderId="0" xfId="1" applyNumberFormat="1" applyFont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7" fillId="0" borderId="0" xfId="1" applyFont="1" applyFill="1" applyAlignment="1" applyProtection="1">
      <alignment horizontal="left" vertical="center"/>
      <protection locked="0"/>
    </xf>
    <xf numFmtId="0" fontId="14" fillId="0" borderId="2" xfId="1" applyNumberFormat="1" applyFont="1" applyFill="1" applyBorder="1" applyAlignment="1" applyProtection="1">
      <alignment horizontal="center" vertical="center" textRotation="90"/>
      <protection locked="0"/>
    </xf>
    <xf numFmtId="0" fontId="14" fillId="0" borderId="3" xfId="1" applyNumberFormat="1" applyFont="1" applyFill="1" applyBorder="1" applyAlignment="1" applyProtection="1">
      <alignment horizontal="center" vertical="center" textRotation="90"/>
      <protection locked="0"/>
    </xf>
    <xf numFmtId="0" fontId="14" fillId="0" borderId="4" xfId="1" applyNumberFormat="1" applyFont="1" applyFill="1" applyBorder="1" applyAlignment="1" applyProtection="1">
      <alignment horizontal="center" vertical="center" textRotation="90"/>
      <protection locked="0"/>
    </xf>
    <xf numFmtId="0" fontId="14" fillId="0" borderId="1" xfId="1" applyNumberFormat="1" applyFont="1" applyFill="1" applyBorder="1" applyAlignment="1" applyProtection="1">
      <alignment horizontal="center" vertical="center"/>
      <protection locked="0"/>
    </xf>
    <xf numFmtId="0" fontId="26" fillId="0" borderId="1" xfId="1" applyNumberFormat="1" applyFont="1" applyFill="1" applyBorder="1" applyAlignment="1" applyProtection="1">
      <alignment horizontal="center" vertical="center"/>
      <protection locked="0"/>
    </xf>
    <xf numFmtId="0" fontId="29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 applyProtection="1">
      <alignment horizontal="center" vertical="center"/>
      <protection locked="0"/>
    </xf>
    <xf numFmtId="0" fontId="14" fillId="0" borderId="1" xfId="1" applyNumberFormat="1" applyFont="1" applyFill="1" applyBorder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29" fillId="0" borderId="18" xfId="1" applyNumberFormat="1" applyFont="1" applyFill="1" applyBorder="1" applyAlignment="1" applyProtection="1">
      <alignment horizontal="center" vertical="center"/>
      <protection locked="0"/>
    </xf>
    <xf numFmtId="0" fontId="29" fillId="0" borderId="1" xfId="1" applyNumberFormat="1" applyFont="1" applyFill="1" applyBorder="1" applyAlignment="1" applyProtection="1">
      <alignment horizontal="left" vertical="center"/>
      <protection locked="0"/>
    </xf>
    <xf numFmtId="0" fontId="30" fillId="0" borderId="1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Alignment="1" applyProtection="1">
      <alignment horizontal="left" vertical="top"/>
      <protection locked="0"/>
    </xf>
    <xf numFmtId="0" fontId="14" fillId="0" borderId="0" xfId="1" applyFont="1" applyFill="1" applyAlignment="1" applyProtection="1">
      <alignment horizontal="left" vertical="center"/>
      <protection locked="0"/>
    </xf>
    <xf numFmtId="0" fontId="14" fillId="0" borderId="0" xfId="1" applyFont="1" applyFill="1" applyAlignment="1" applyProtection="1">
      <alignment horizontal="left" vertical="top" wrapText="1"/>
      <protection locked="0"/>
    </xf>
    <xf numFmtId="0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1" applyFont="1" applyFill="1" applyAlignment="1" applyProtection="1">
      <alignment horizontal="left" vertical="top"/>
      <protection locked="0"/>
    </xf>
    <xf numFmtId="0" fontId="14" fillId="0" borderId="1" xfId="1" applyNumberFormat="1" applyFont="1" applyFill="1" applyBorder="1" applyAlignment="1" applyProtection="1">
      <alignment horizontal="center" vertical="center" textRotation="90"/>
      <protection locked="0"/>
    </xf>
    <xf numFmtId="0" fontId="14" fillId="0" borderId="1" xfId="1" applyFill="1" applyBorder="1"/>
    <xf numFmtId="0" fontId="14" fillId="0" borderId="4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26" fillId="0" borderId="5" xfId="1" applyNumberFormat="1" applyFont="1" applyFill="1" applyBorder="1" applyAlignment="1" applyProtection="1">
      <alignment horizontal="center" vertical="center"/>
      <protection locked="0"/>
    </xf>
    <xf numFmtId="0" fontId="26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7" xfId="1" applyNumberFormat="1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49" fontId="3" fillId="0" borderId="1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8" fillId="0" borderId="5" xfId="0" applyFont="1" applyBorder="1" applyAlignment="1">
      <alignment horizontal="right"/>
    </xf>
    <xf numFmtId="0" fontId="38" fillId="0" borderId="6" xfId="0" applyFont="1" applyBorder="1" applyAlignment="1">
      <alignment horizontal="right"/>
    </xf>
    <xf numFmtId="0" fontId="38" fillId="0" borderId="7" xfId="0" applyFont="1" applyBorder="1" applyAlignment="1">
      <alignment horizontal="right"/>
    </xf>
    <xf numFmtId="0" fontId="45" fillId="0" borderId="2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38" xfId="0" applyFont="1" applyBorder="1" applyAlignment="1">
      <alignment horizontal="center" vertical="center"/>
    </xf>
    <xf numFmtId="0" fontId="1" fillId="0" borderId="3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39" fillId="0" borderId="33" xfId="0" applyFont="1" applyFill="1" applyBorder="1" applyAlignment="1">
      <alignment horizontal="left"/>
    </xf>
    <xf numFmtId="0" fontId="39" fillId="0" borderId="6" xfId="0" applyFont="1" applyFill="1" applyBorder="1" applyAlignment="1">
      <alignment horizontal="left"/>
    </xf>
    <xf numFmtId="0" fontId="39" fillId="0" borderId="7" xfId="0" applyFont="1" applyFill="1" applyBorder="1" applyAlignment="1">
      <alignment horizontal="left"/>
    </xf>
    <xf numFmtId="0" fontId="39" fillId="0" borderId="33" xfId="0" applyFont="1" applyBorder="1" applyAlignment="1">
      <alignment horizontal="left"/>
    </xf>
    <xf numFmtId="0" fontId="39" fillId="0" borderId="6" xfId="0" applyFont="1" applyBorder="1" applyAlignment="1">
      <alignment horizontal="left"/>
    </xf>
    <xf numFmtId="0" fontId="39" fillId="0" borderId="7" xfId="0" applyFont="1" applyBorder="1" applyAlignment="1">
      <alignment horizontal="left"/>
    </xf>
    <xf numFmtId="0" fontId="39" fillId="0" borderId="33" xfId="0" applyFont="1" applyBorder="1" applyAlignment="1">
      <alignment horizontal="left" wrapText="1"/>
    </xf>
    <xf numFmtId="0" fontId="39" fillId="0" borderId="6" xfId="0" applyFont="1" applyBorder="1" applyAlignment="1">
      <alignment horizontal="left" wrapText="1"/>
    </xf>
    <xf numFmtId="0" fontId="39" fillId="0" borderId="7" xfId="0" applyFont="1" applyBorder="1" applyAlignment="1">
      <alignment horizontal="left" wrapText="1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38" fillId="0" borderId="39" xfId="0" applyFont="1" applyBorder="1" applyAlignment="1">
      <alignment horizontal="right"/>
    </xf>
    <xf numFmtId="0" fontId="38" fillId="0" borderId="36" xfId="0" applyFont="1" applyBorder="1" applyAlignment="1">
      <alignment horizontal="right"/>
    </xf>
    <xf numFmtId="0" fontId="38" fillId="0" borderId="37" xfId="0" applyFont="1" applyBorder="1" applyAlignment="1">
      <alignment horizontal="right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6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5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14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9" xfId="0" applyFont="1" applyBorder="1" applyAlignment="1"/>
    <xf numFmtId="0" fontId="12" fillId="0" borderId="10" xfId="0" applyFont="1" applyBorder="1" applyAlignment="1"/>
    <xf numFmtId="0" fontId="12" fillId="0" borderId="13" xfId="0" applyFont="1" applyBorder="1" applyAlignment="1"/>
    <xf numFmtId="0" fontId="12" fillId="0" borderId="12" xfId="0" applyFont="1" applyBorder="1" applyAlignment="1"/>
    <xf numFmtId="0" fontId="43" fillId="0" borderId="5" xfId="0" applyFont="1" applyBorder="1" applyAlignment="1">
      <alignment horizontal="left"/>
    </xf>
    <xf numFmtId="0" fontId="43" fillId="0" borderId="6" xfId="0" applyFont="1" applyBorder="1" applyAlignment="1">
      <alignment horizontal="left"/>
    </xf>
    <xf numFmtId="0" fontId="43" fillId="0" borderId="7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43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0" fillId="0" borderId="0" xfId="0" applyNumberFormat="1" applyAlignment="1">
      <alignment horizontal="left" wrapText="1"/>
    </xf>
    <xf numFmtId="0" fontId="13" fillId="0" borderId="0" xfId="4" applyFont="1" applyAlignment="1">
      <alignment horizontal="left"/>
    </xf>
    <xf numFmtId="0" fontId="41" fillId="0" borderId="0" xfId="4" applyFont="1" applyAlignment="1">
      <alignment horizontal="left" vertical="center"/>
    </xf>
    <xf numFmtId="0" fontId="13" fillId="0" borderId="0" xfId="4" applyFont="1" applyAlignment="1">
      <alignment horizontal="left" vertical="center"/>
    </xf>
    <xf numFmtId="0" fontId="13" fillId="0" borderId="0" xfId="2" applyFont="1" applyAlignment="1">
      <alignment horizontal="left" vertical="top"/>
    </xf>
    <xf numFmtId="0" fontId="39" fillId="0" borderId="0" xfId="4" applyFont="1" applyAlignment="1">
      <alignment horizontal="center" vertical="center"/>
    </xf>
    <xf numFmtId="0" fontId="13" fillId="0" borderId="0" xfId="4" applyFont="1" applyAlignment="1">
      <alignment horizontal="center"/>
    </xf>
  </cellXfs>
  <cellStyles count="5">
    <cellStyle name="Обычный" xfId="0" builtinId="0"/>
    <cellStyle name="Обычный 2" xfId="2"/>
    <cellStyle name="Обычный 2 2" xfId="4"/>
    <cellStyle name="Обычный 3" xfId="3"/>
    <cellStyle name="Обычный 4" xfId="1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12</xdr:col>
      <xdr:colOff>466725</xdr:colOff>
      <xdr:row>39</xdr:row>
      <xdr:rowOff>178669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600"/>
          <a:ext cx="10058400" cy="71128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121919</xdr:rowOff>
    </xdr:from>
    <xdr:to>
      <xdr:col>13</xdr:col>
      <xdr:colOff>518160</xdr:colOff>
      <xdr:row>102</xdr:row>
      <xdr:rowOff>33130</xdr:rowOff>
    </xdr:to>
    <xdr:sp macro="" textlink="">
      <xdr:nvSpPr>
        <xdr:cNvPr id="2" name="TextBox 1"/>
        <xdr:cNvSpPr txBox="1"/>
      </xdr:nvSpPr>
      <xdr:spPr>
        <a:xfrm>
          <a:off x="106680" y="121919"/>
          <a:ext cx="8336280" cy="314199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Пояснительная записка</a:t>
          </a:r>
          <a:r>
            <a:rPr lang="ru-RU" sz="1400"/>
            <a:t> </a:t>
          </a:r>
        </a:p>
        <a:p>
          <a:pPr algn="ctr"/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5.1. Нормативная база реализации ППССЗ ОУ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Настоящий учебный план программы подготовки специалистов среднего звена государственного бюджетного профессионального образовательного учреждения Ростовской области "Каменский педагогический колледж" разработан на основе: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Федерального  закона от 29.12.2012г. N 273-ФЗ "Об образовании в Российской Федерации" (с изм. и доп., вступ. в силу с 28.02.2023г.),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Федерального государственного образовательного стандарта среднего профессионального образования по специальности 44.02.02 Преподавание в начальных классах, утвержденного приказом Министерства просвещения Российской Федерации от 17 августа 2022г. №742,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Федерального государственного образовательного стандарта среднего общего образования, утвержденного приказом Министерства образования и науки РФ от 17.05.2012г. № 413 (с изменениями от 12.08.2022г.), 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Рекомендаций по получению среднего общего образования в пределах освоения образовательной программы среднего профессионального образования от 01.03.2023г. № 05-592, -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Порядка организации и осуществления образовательной деятельности по образовательным программам среднего профессионального образования, утвержденного приказом Министерства просвещения  Российской Федерации от 24.08.2022г. № 762,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Приказа Министерства просвещения Российской Федерации от 08.11.2021г. № 800 "Об утверждении порядка проведения государственной итоговой аттестации по образовательным программам среднего профессионального образования",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Приказа Министерства науки и высшего образования РФ N 885/Министерства просвещения РФ № 390 от 05.08.2020г.  "О практической подготовке обучающихся".</a:t>
          </a:r>
        </a:p>
        <a:p>
          <a:endParaRPr lang="ru-RU" sz="1100" b="1"/>
        </a:p>
        <a:p>
          <a:r>
            <a:rPr lang="ru-RU" sz="1100" b="1"/>
            <a:t>5.2. Организация учебного процесса и режим занятий</a:t>
          </a:r>
        </a:p>
        <a:p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Учебный год начинается 1 сентября (если этот день приходится на выходной день, то в этом случае учебный год начинается в первый, следующий за ним, рабочий день). Объем образовательной программы - 5940 академических часов, продолжительность учебной недели - 6 дней, продолжительность учебных занятий - 45 минут. Учебная деятельность обучающихся предусматривает учебные занятия, самостоятельную работу, выполнение индивидуального проекта, курсовой и дипломной работы,   учебную и производственную практики.</a:t>
          </a:r>
        </a:p>
        <a:p>
          <a:r>
            <a:rPr lang="ru-RU"/>
            <a:t>    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Учебная и производственная практики проводятся концентрированно в  процессе освоения профессиональных модулей и в соответствии с графиками учебного процесса. Преддипломная практика проводится после завершения изучения профессиональных модулей, прохождения всех видов практики и реализуется на базе образовательных учреждений. Обязательная учебная нагрузка обучающихся при прохождении преддипломной практики составляет 36 часов в неделю.</a:t>
          </a:r>
          <a:r>
            <a:rPr lang="ru-RU"/>
            <a:t> </a:t>
          </a:r>
        </a:p>
        <a:p>
          <a:endParaRPr lang="ru-RU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5.3. Общеобразовательный цикл</a:t>
          </a:r>
          <a:r>
            <a:rPr lang="ru-RU"/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x-non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Общеобразовательный цикл  формируется в соответствии с</a:t>
          </a:r>
          <a:r>
            <a:rPr lang="x-non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x-non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методическими рекомендациями по реализации среднего общего образования в пределах освоения образовательной программы среднего профессионального образования на базе основного общего образования   Министерства просвещения РФ от 01.03.2023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г.</a:t>
          </a:r>
          <a:r>
            <a:rPr lang="x-non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№ 05-592)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ru-RU" sz="1100" b="1"/>
        </a:p>
        <a:p>
          <a:r>
            <a:rPr lang="ru-RU" sz="1100" b="1"/>
            <a:t>5.4. Формирование вариативной части ППССЗ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Объем времени вариативной части   в количестве 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1340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часов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использован:  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на дальнейшее развитие общих и профессиональных компетенций, углубленную подготовку по циклам дисциплин и профессиональных модулей: </a:t>
          </a:r>
        </a:p>
        <a:p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Социально-гуманитарный цикл  </a:t>
          </a:r>
          <a:r>
            <a:rPr lang="ru-RU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 99 ч.:</a:t>
          </a:r>
        </a:p>
        <a:p>
          <a:r>
            <a:rPr lang="ru-RU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СГ.01 </a:t>
          </a:r>
          <a:r>
            <a:rPr lang="ru-R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История России – 6 часов,</a:t>
          </a:r>
          <a:endParaRPr lang="ru-RU">
            <a:solidFill>
              <a:sysClr val="windowText" lastClr="000000"/>
            </a:solidFill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СГ.02 –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Иностранный язык в профессиональной деятельности – 58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Безопасность жизнедеятельности – 6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СГ.04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Физическая культура – 28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СГ.05 –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Основы финансовой грамотности – 1 час.</a:t>
          </a:r>
          <a:endParaRPr lang="ru-RU">
            <a:effectLst/>
          </a:endParaRP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Общепрофессиональный цикл – 159 ч.: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Основы педагогики – 16 часов,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Основы психологии – 16 часов,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Основы обучения лиц с особыми образовательными потребностями – 12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Русский язык и культура профессиональной коммуникации педагога – 12 часов,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Возрастная анатомия, физиология и гигиена – 16 часов,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Информатика и информационно-коммуникационные технологии в профессиональной деятельности – 42 часа,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Математика в профессиональной деятельности – 12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Возрастная психология – 10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Педагогическая психология – 2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часа,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Основы педагогического мастерства – 2 часа,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Основы специальной педагогики и психологии – 19 часов, </a:t>
          </a:r>
          <a:endParaRPr lang="ru-RU">
            <a:effectLst/>
          </a:endParaRP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Профессиональный цикл –  579</a:t>
          </a:r>
          <a:r>
            <a:rPr lang="ru-RU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ч.:</a:t>
          </a:r>
        </a:p>
        <a:p>
          <a:endParaRPr lang="ru-RU" sz="1100" b="1" i="1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ПМ.01 Педагогическая деятельность по проектированию, реализации и анализу процесса обучения в начальном общем образовании - 491ч.</a:t>
          </a: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МДК.01.02 –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Русский язык с методикой преподавания – 124 часа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МДК.01.03 -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Детская литература с практикумом по выразительному чтению – 47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МДК.01.04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Теоретические основы начального курса математики с методикой преподавания – 130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МДК.01.05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Естествознание с методикой преподавания – 80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МДК.01.06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Обществознание с методикой преподавания – 12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01.07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Методика обучения технологии с практикумом – 77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МДК.01.08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Теория и методика физического воспитания с практикумом – 2 часа</a:t>
          </a:r>
          <a:endParaRPr lang="ru-RU">
            <a:effectLst/>
          </a:endParaRPr>
        </a:p>
        <a:p>
          <a:endParaRPr lang="ru-RU" sz="1100" b="1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ПМ.02</a:t>
          </a:r>
          <a:r>
            <a:rPr lang="ru-RU" sz="11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Педагогическая </a:t>
          </a:r>
          <a:r>
            <a:rPr lang="ru-RU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деятельность по проектированию, реализации и анализу внеурочной деятельности обучающихся- 35ч.</a:t>
          </a:r>
          <a:endParaRPr lang="ru-RU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 02.01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Теоретические основы организации внеурочной деятельности младших школьников –35 часов,</a:t>
          </a:r>
          <a:endParaRPr lang="ru-RU">
            <a:effectLst/>
          </a:endParaRPr>
        </a:p>
        <a:p>
          <a:endParaRPr lang="ru-RU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ПМ.03 Воспитательная деятельность, в том</a:t>
          </a:r>
          <a:r>
            <a:rPr lang="ru-RU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числе классное руководство - 53ч.</a:t>
          </a:r>
          <a:endParaRPr lang="ru-RU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 03.01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Современные программы и технологии  воспитания младших школьников –18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МДК.03.02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Теоретические и методические основы деятельности классного руководителя – 35 часов,</a:t>
          </a:r>
          <a:endParaRPr lang="ru-RU">
            <a:effectLst/>
          </a:endParaRP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на введение дисциплин и междисциплинарных курсов по направлению </a:t>
          </a:r>
          <a:r>
            <a:rPr lang="ru-RU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Преподавание иностранного языка в начальной школе: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Социально-гуманитарный цикл  –  47 ч.: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СГ.06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Основы религиозных культур и светской этики – 47 часов,</a:t>
          </a:r>
        </a:p>
        <a:p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Общепрофессиональный цикл –191 ч.: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ОП.15 –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Практикум по каллиграфии и орфографии – 38 часов,</a:t>
          </a: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ОП.16 -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Основы предпринимательской деятельности –  38 часов,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ОП.17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Теоретические и методические основы подготовки детей к обучению в школе – 47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ОП.18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 Цифровые и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soft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-компетенции  в профессиональной деятельности – 68 часов.</a:t>
          </a:r>
        </a:p>
        <a:p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Профессиональный цикл –  265 ч.:</a:t>
          </a:r>
          <a:endParaRPr lang="ru-RU" sz="11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ПМ.01 Проектирование, реализация и анализ процесса обучения в начальном общем образовании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МДК.01.09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Теория и методика музыкального воспитания с практикумом – 60 часов,</a:t>
          </a:r>
        </a:p>
        <a:p>
          <a:pPr eaLnBrk="1" fontAlgn="auto" latinLnBrk="0" hangingPunct="1"/>
          <a:endParaRPr lang="ru-RU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ru-R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ПМ.03 Воспитательная деятельность,</a:t>
          </a:r>
          <a:r>
            <a:rPr lang="ru-RU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 том числе классное руководство</a:t>
          </a:r>
          <a:endParaRPr lang="ru-RU">
            <a:effectLst/>
          </a:endParaRPr>
        </a:p>
        <a:p>
          <a:pPr eaLnBrk="1" fontAlgn="auto" latinLnBrk="0" hangingPunct="1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МДК.03.03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Методика организации вожатской деятельности– 40 часов,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ПМ.04 Преподавание информатики </a:t>
          </a:r>
          <a:r>
            <a:rPr lang="ru-RU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начальной школе </a:t>
          </a: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МДК.04.01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Теоретические и методические основы преподавания информатики в начальной школе -165 часов.</a:t>
          </a:r>
          <a:endParaRPr lang="ru-RU">
            <a:effectLst/>
          </a:endParaRPr>
        </a:p>
        <a:p>
          <a:endParaRPr lang="ru-RU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5.5. Порядок аттестации обучающихся</a:t>
          </a:r>
        </a:p>
        <a:p>
          <a:r>
            <a:rPr lang="ru-RU"/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Промежуточная аттестация организуется по завершении каждого семестра. Формы промежуточной аттестации: зачёт (в том числе комплексный), дифференцированный зачёт (в том числе комплексный), экзамен (в том числе комплексный, по модулю).</a:t>
          </a:r>
        </a:p>
        <a:p>
          <a:endParaRPr lang="ru-RU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Предусмотрены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следующие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виды аттестации:</a:t>
          </a:r>
        </a:p>
        <a:p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дифференцированный зачет/зачет, комплексный дифференцированный зачет/комплексный зачет,  экзамен/комплексный экзамен/экзамен по модулю:</a:t>
          </a:r>
        </a:p>
        <a:p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   на 2 курсе (3 сем):                                                                                                                                                                                                                                           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ОП.04 Русский язык и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культура профессиональной коммуникации педагога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,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-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ОП.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08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Математика в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профессиональной деятельности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                                             </a:t>
          </a:r>
          <a:endParaRPr lang="ru-RU"/>
        </a:p>
        <a:p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   на 2 курсе (4 сем):   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 СГ.01 История России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,</a:t>
          </a:r>
        </a:p>
        <a:p>
          <a:r>
            <a:rPr lang="ru-R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          -</a:t>
          </a:r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СГ.03</a:t>
          </a:r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Безопасность жизнедеятельности,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- ОП.07 Информатика и информационно-коммуникационные технологии в профессиональной деятельности,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- МДК.03.01 Современные программы и технологии воспитания младших школьников,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- ОП.09 Возрастная психология,</a:t>
          </a:r>
          <a:endParaRPr lang="ru-RU"/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Э: - ОП.01 Основы педагогики,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 ОП.02 Основы психологии,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 ОП.05 Возрастная анатомия, физиология и гигиена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3 курсе (5 сем):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 МДК.01.07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Методика обучения технологии с практикумом,</a:t>
          </a:r>
        </a:p>
        <a:p>
          <a:r>
            <a:rPr lang="ru-RU" sz="11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</a:t>
          </a:r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- МДК.01.08 Теория и методика физического воспитания с практикумом,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- МДК.01.04 Теоретические основы начального курса математики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Э: -  МДК.01.02 Русский язык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-МДК.01.05 Естествознание с методикой преподавания</a:t>
          </a:r>
          <a:endParaRPr lang="ru-RU" sz="1100" b="1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3 курсе (6 сем):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 МДК.02.01 Основы организации внеурочной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работы в области научно-познавательной деятельности младших школьников,</a:t>
          </a:r>
        </a:p>
        <a:p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- ОП.06 Проектная и исследовательская деятельность в профессиональной сфере,</a:t>
          </a:r>
        </a:p>
        <a:p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- МДК.01.03 Детская литература с практикумом по выразительному чтению,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-  МДК.01.01 Теоретические основы организации обучения в начальных классах,</a:t>
          </a:r>
          <a:endParaRPr lang="ru-RU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З: - МДК.03.03 Методика организации вожатской деятельности,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</a:t>
          </a:r>
          <a:r>
            <a:rPr lang="ru-RU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(к): - МДК.01.05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Естествознание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- МДК.01.06 Обществознание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Э:    - МДК.03.02 Теоретические и методические основы деятельности классного руководителя,</a:t>
          </a:r>
        </a:p>
        <a:p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Э(по модулю): </a:t>
          </a:r>
        </a:p>
        <a:p>
          <a:r>
            <a:rPr lang="ru-RU" sz="1100" b="0" i="1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</a:t>
          </a:r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- ПМ.03 Воспитательная деятельность, в том числе классное руководство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</a:t>
          </a:r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 - ПМ.02 Педагогическая деятельность по проектированию, реализации и анализу внеурочной деятельности обучающихся</a:t>
          </a:r>
          <a:endParaRPr lang="ru-RU"/>
        </a:p>
        <a:p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4 курсе (7 сем): 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МДК.01.09 Теория и методика музыкального воспитания с практикумом,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</a:t>
          </a:r>
          <a:r>
            <a:rPr lang="ru-RU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(к): - ОП.15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Практикум по каллиграфии 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 МДК.01.02 Русский язык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Э: -  МДК.01.04 Теоретические основы начального курса математики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- МДК.04.01 Теоретические и методические основы преподавания информатики в начальной школе,</a:t>
          </a:r>
        </a:p>
        <a:p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Э(по модулю):  </a:t>
          </a:r>
        </a:p>
        <a:p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 ПМ.01 Педагогическая деятельность по проектированию, реализации и анализу процесса обучения в начальном общем образовании,</a:t>
          </a:r>
        </a:p>
        <a:p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4 курсе (8 сем): 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 ОП.17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Теоретические и методические основы подготовки детей к обучению в школе,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- ОП.18 Цифровые и </a:t>
          </a:r>
          <a:r>
            <a:rPr lang="en-US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soft-</a:t>
          </a:r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компетенции в профессиональной деятельности,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</a:t>
          </a:r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- ОП.11 психология общения,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-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ОП.03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Основы обучения лиц с особыми образовательными потребностями, </a:t>
          </a:r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  МДК.04.01 Теоретические и методические основы преподавания иностранного языка в начальной школе,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З</a:t>
          </a:r>
          <a:r>
            <a:rPr lang="ru-RU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(к): - СГ.05 Основы финансовой грамотности,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- ОП.16 Основы предпринимательской деятельности,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З</a:t>
          </a:r>
          <a:r>
            <a:rPr lang="ru-RU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(к): - СГ.06 Культурология,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- ОП.12 Правовое обеспечение профессиональной деятельности,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</a:t>
          </a:r>
          <a:r>
            <a:rPr lang="ru-RU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(к): - ОП.10 Педагогическая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психология,</a:t>
          </a:r>
        </a:p>
        <a:p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- ОП.13 Основы педагогического мастерства,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Э: - СГ.02 Иностранный язык в профессиональной деятельности,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Э: - </a:t>
          </a:r>
          <a:r>
            <a:rPr lang="ru-R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ОП.14 Основы специальной педагогики и психологии,</a:t>
          </a:r>
          <a:endParaRPr lang="ru-RU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Э(по модулю): - ПМ.04 Преподавание информатики в начальной школе</a:t>
          </a:r>
          <a:endParaRPr lang="ru-RU" sz="1100" b="0" i="0" u="non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endParaRPr lang="ru-RU">
            <a:effectLst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Экзамен проводится в день, освобожденный от других форм учебной нагрузки. Если на период сессии запланировано более одного экзамена, то для подготовки к ним предусматривается не менее двух дней. Экзамен по модулю проводится после освоения всех его элементов. При проведении демонстрационного экзамена выполняется комплекс требований по компетенции, включающий требования к оборудованию и оснащению, застройке площадки, составу экспертной группы, инструкций по технике безопасности.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Государственная итоговая аттестация проводится в форме демонстрационного экзамена и защиты дипломной работы.</a:t>
          </a:r>
        </a:p>
        <a:p>
          <a:endParaRPr lang="ru-RU" sz="8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Выполнение курсовой работы в объеме 28ч. предусмотрено в ПМ.03 Воспитательная</a:t>
          </a:r>
          <a:r>
            <a:rPr lang="ru-RU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деятельность, в том числе классное руководство по МДК.03.02 Теоретические и методические основы деятельности классного руководителя</a:t>
          </a:r>
          <a:r>
            <a:rPr lang="ru-RU"/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осуществляется в рамках часов, отведенных на ее изучение.</a:t>
          </a:r>
        </a:p>
        <a:p>
          <a:endParaRPr lang="ru-RU" sz="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Сокращения: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 – зачёт,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ДЗ – дифференцированный зачёт,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Э – экзамен,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Э (по модулю) – экзамен по модулю,</a:t>
          </a:r>
          <a:endParaRPr lang="ru-RU">
            <a:effectLst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</a:t>
          </a:r>
          <a:r>
            <a:rPr lang="en-US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(к) – комплексный зачёт,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указатель учебных дисциплин, входящих в данный комплексный зачет,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ДЗ</a:t>
          </a:r>
          <a:r>
            <a:rPr lang="en-US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(к) – комплексный дифференцированный зачёт,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указатель учебных дисциплин, входящих в данный комплексный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дифференцированный зачет.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1"/>
        </a:p>
        <a:p>
          <a:endParaRPr lang="ru-RU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114300</xdr:colOff>
      <xdr:row>31</xdr:row>
      <xdr:rowOff>102469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12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38"/>
  <sheetViews>
    <sheetView topLeftCell="A4" workbookViewId="0">
      <selection activeCell="A4" sqref="A4"/>
    </sheetView>
  </sheetViews>
  <sheetFormatPr defaultRowHeight="15" x14ac:dyDescent="0.25"/>
  <cols>
    <col min="6" max="6" width="11.7109375" customWidth="1"/>
    <col min="7" max="7" width="15.140625" customWidth="1"/>
    <col min="8" max="8" width="14.140625" customWidth="1"/>
    <col min="9" max="9" width="15.28515625" customWidth="1"/>
    <col min="10" max="10" width="23.5703125" customWidth="1"/>
  </cols>
  <sheetData>
    <row r="2" spans="1:30" ht="18.75" x14ac:dyDescent="0.25">
      <c r="I2" s="284" t="s">
        <v>131</v>
      </c>
      <c r="J2" s="284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30" ht="14.45" customHeight="1" x14ac:dyDescent="0.25">
      <c r="G3" s="48"/>
      <c r="H3" s="1"/>
      <c r="I3" s="285" t="s">
        <v>342</v>
      </c>
      <c r="J3" s="285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30" ht="12" customHeight="1" x14ac:dyDescent="0.25">
      <c r="G4" s="49"/>
      <c r="H4" s="50"/>
      <c r="I4" s="286"/>
      <c r="J4" s="28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47"/>
      <c r="W4" s="46"/>
      <c r="X4" s="47"/>
      <c r="Y4" s="47"/>
    </row>
    <row r="5" spans="1:30" ht="14.45" customHeight="1" x14ac:dyDescent="0.25">
      <c r="G5" s="49"/>
      <c r="H5" s="1"/>
      <c r="I5" s="285"/>
      <c r="J5" s="285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spans="1:30" ht="16.899999999999999" customHeight="1" x14ac:dyDescent="0.25">
      <c r="G6" s="51"/>
      <c r="H6" s="52"/>
      <c r="I6" s="287"/>
      <c r="J6" s="28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3"/>
      <c r="AA6" s="63"/>
      <c r="AB6" s="63"/>
      <c r="AC6" s="63"/>
      <c r="AD6" s="63"/>
    </row>
    <row r="7" spans="1:30" x14ac:dyDescent="0.25">
      <c r="G7" s="49"/>
      <c r="H7" s="1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3"/>
      <c r="AA7" s="63"/>
      <c r="AB7" s="63"/>
      <c r="AC7" s="63"/>
      <c r="AD7" s="63"/>
    </row>
    <row r="8" spans="1:30" x14ac:dyDescent="0.25">
      <c r="G8" s="49"/>
      <c r="H8" s="1"/>
      <c r="I8" s="125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3"/>
      <c r="AA8" s="63"/>
      <c r="AB8" s="63"/>
      <c r="AC8" s="63"/>
      <c r="AD8" s="63"/>
    </row>
    <row r="9" spans="1:30" x14ac:dyDescent="0.25">
      <c r="G9" s="49"/>
      <c r="H9" s="1"/>
      <c r="I9" s="288"/>
      <c r="J9" s="288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3"/>
      <c r="AA9" s="63"/>
      <c r="AB9" s="63"/>
      <c r="AC9" s="63"/>
      <c r="AD9" s="63"/>
    </row>
    <row r="10" spans="1:30" x14ac:dyDescent="0.25">
      <c r="G10" s="1"/>
      <c r="H10" s="1"/>
      <c r="I10" s="288"/>
      <c r="J10" s="288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3"/>
      <c r="AA10" s="63"/>
      <c r="AB10" s="63"/>
      <c r="AC10" s="63"/>
      <c r="AD10" s="63"/>
    </row>
    <row r="11" spans="1:30" ht="18" x14ac:dyDescent="0.25">
      <c r="C11" s="53"/>
      <c r="D11" s="289"/>
      <c r="E11" s="289"/>
      <c r="F11" s="289"/>
      <c r="G11" s="289"/>
      <c r="H11" s="289"/>
      <c r="I11" s="288"/>
      <c r="J11" s="288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</row>
    <row r="12" spans="1:30" x14ac:dyDescent="0.25">
      <c r="C12" s="53"/>
      <c r="D12" s="53"/>
      <c r="E12" s="53"/>
      <c r="F12" s="53"/>
      <c r="G12" s="53"/>
      <c r="H12" s="53"/>
      <c r="I12" s="288"/>
      <c r="J12" s="288"/>
    </row>
    <row r="13" spans="1:30" x14ac:dyDescent="0.25">
      <c r="B13" s="290"/>
      <c r="C13" s="290"/>
      <c r="D13" s="290"/>
      <c r="E13" s="290"/>
      <c r="F13" s="290"/>
      <c r="G13" s="290"/>
      <c r="H13" s="290"/>
      <c r="I13" s="290"/>
      <c r="J13" s="290"/>
    </row>
    <row r="14" spans="1:30" ht="15.75" x14ac:dyDescent="0.25">
      <c r="A14" s="283"/>
      <c r="B14" s="283"/>
      <c r="C14" s="283"/>
      <c r="D14" s="283"/>
      <c r="E14" s="283"/>
      <c r="F14" s="283"/>
      <c r="G14" s="283"/>
      <c r="H14" s="283"/>
      <c r="I14" s="283"/>
      <c r="J14" s="283"/>
    </row>
    <row r="15" spans="1:30" ht="15.75" x14ac:dyDescent="0.25">
      <c r="A15" s="54"/>
      <c r="B15" s="280"/>
      <c r="C15" s="280"/>
      <c r="D15" s="280"/>
      <c r="E15" s="280"/>
      <c r="F15" s="280"/>
      <c r="G15" s="280"/>
      <c r="H15" s="280"/>
      <c r="I15" s="280"/>
      <c r="J15" s="280"/>
    </row>
    <row r="16" spans="1:30" ht="15.75" x14ac:dyDescent="0.25">
      <c r="A16" s="55"/>
      <c r="B16" s="280"/>
      <c r="C16" s="280"/>
      <c r="D16" s="280"/>
      <c r="E16" s="280"/>
      <c r="F16" s="280"/>
      <c r="G16" s="280"/>
      <c r="H16" s="280"/>
      <c r="I16" s="280"/>
      <c r="J16" s="55"/>
    </row>
    <row r="17" spans="1:10" ht="15.75" x14ac:dyDescent="0.25">
      <c r="A17" s="55"/>
      <c r="B17" s="56"/>
      <c r="C17" s="56"/>
      <c r="D17" s="56"/>
      <c r="E17" s="56"/>
      <c r="F17" s="56"/>
      <c r="G17" s="56"/>
      <c r="H17" s="56"/>
      <c r="I17" s="56"/>
      <c r="J17" s="55"/>
    </row>
    <row r="18" spans="1:10" ht="15.75" x14ac:dyDescent="0.25">
      <c r="A18" s="54"/>
      <c r="B18" s="56"/>
      <c r="C18" s="56"/>
      <c r="D18" s="56"/>
      <c r="E18" s="56"/>
      <c r="F18" s="56"/>
      <c r="G18" s="56"/>
      <c r="H18" s="56"/>
      <c r="I18" s="56"/>
      <c r="J18" s="54"/>
    </row>
    <row r="19" spans="1:10" ht="15.75" x14ac:dyDescent="0.25">
      <c r="A19" s="281"/>
      <c r="B19" s="281"/>
      <c r="C19" s="281"/>
      <c r="D19" s="281"/>
      <c r="E19" s="281"/>
      <c r="F19" s="281"/>
      <c r="G19" s="281"/>
      <c r="H19" s="281"/>
      <c r="I19" s="281"/>
      <c r="J19" s="281"/>
    </row>
    <row r="20" spans="1:10" ht="15.75" x14ac:dyDescent="0.25">
      <c r="A20" s="57"/>
      <c r="B20" s="58"/>
      <c r="C20" s="59"/>
      <c r="D20" s="59"/>
      <c r="E20" s="59"/>
      <c r="F20" s="59"/>
      <c r="G20" s="59"/>
      <c r="H20" s="59"/>
      <c r="I20" s="59"/>
      <c r="J20" s="57"/>
    </row>
    <row r="21" spans="1:10" ht="15.75" x14ac:dyDescent="0.25">
      <c r="A21" s="281"/>
      <c r="B21" s="281"/>
      <c r="C21" s="281"/>
      <c r="D21" s="281"/>
      <c r="E21" s="281"/>
      <c r="F21" s="281"/>
      <c r="G21" s="281"/>
      <c r="H21" s="281"/>
      <c r="I21" s="281"/>
      <c r="J21" s="281"/>
    </row>
    <row r="22" spans="1:10" x14ac:dyDescent="0.25">
      <c r="E22" s="53"/>
      <c r="F22" s="53"/>
      <c r="G22" s="53"/>
      <c r="H22" s="53"/>
      <c r="I22" s="53"/>
    </row>
    <row r="23" spans="1:10" x14ac:dyDescent="0.25">
      <c r="F23" s="65"/>
      <c r="G23" s="65"/>
      <c r="H23" s="65"/>
      <c r="I23" s="65"/>
      <c r="J23" s="65"/>
    </row>
    <row r="24" spans="1:10" x14ac:dyDescent="0.25">
      <c r="F24" s="65"/>
      <c r="G24" s="65"/>
      <c r="H24" s="65"/>
      <c r="I24" s="65"/>
      <c r="J24" s="65"/>
    </row>
    <row r="25" spans="1:10" x14ac:dyDescent="0.25">
      <c r="F25" s="65"/>
      <c r="G25" s="65"/>
      <c r="H25" s="65"/>
      <c r="I25" s="65"/>
      <c r="J25" s="65"/>
    </row>
    <row r="26" spans="1:10" x14ac:dyDescent="0.25">
      <c r="F26" s="65"/>
      <c r="G26" s="65"/>
      <c r="H26" s="65"/>
      <c r="I26" s="65"/>
      <c r="J26" s="65"/>
    </row>
    <row r="27" spans="1:10" x14ac:dyDescent="0.25">
      <c r="F27" s="65"/>
      <c r="G27" s="65"/>
      <c r="H27" s="65"/>
      <c r="I27" s="65"/>
      <c r="J27" s="65"/>
    </row>
    <row r="28" spans="1:10" x14ac:dyDescent="0.25">
      <c r="F28" s="65"/>
      <c r="G28" s="65"/>
      <c r="H28" s="65"/>
      <c r="I28" s="65"/>
      <c r="J28" s="65"/>
    </row>
    <row r="29" spans="1:10" x14ac:dyDescent="0.25">
      <c r="F29" s="65"/>
      <c r="G29" s="65"/>
      <c r="H29" s="65"/>
      <c r="I29" s="65"/>
      <c r="J29" s="65"/>
    </row>
    <row r="30" spans="1:10" x14ac:dyDescent="0.25">
      <c r="F30" s="65"/>
      <c r="G30" s="65"/>
      <c r="H30" s="65"/>
      <c r="I30" s="65"/>
      <c r="J30" s="65"/>
    </row>
    <row r="31" spans="1:10" ht="14.45" customHeight="1" x14ac:dyDescent="0.25">
      <c r="F31" s="282"/>
      <c r="G31" s="282"/>
      <c r="H31" s="282"/>
      <c r="I31" s="282"/>
      <c r="J31" s="282"/>
    </row>
    <row r="32" spans="1:10" x14ac:dyDescent="0.25">
      <c r="F32" s="282"/>
      <c r="G32" s="282"/>
      <c r="H32" s="282"/>
      <c r="I32" s="282"/>
      <c r="J32" s="282"/>
    </row>
    <row r="33" spans="6:10" x14ac:dyDescent="0.25">
      <c r="F33" s="66"/>
      <c r="G33" s="66"/>
      <c r="H33" s="66"/>
      <c r="I33" s="66"/>
      <c r="J33" s="66"/>
    </row>
    <row r="34" spans="6:10" x14ac:dyDescent="0.25">
      <c r="F34" s="66"/>
      <c r="G34" s="66"/>
      <c r="H34" s="66"/>
      <c r="I34" s="66"/>
      <c r="J34" s="66"/>
    </row>
    <row r="35" spans="6:10" x14ac:dyDescent="0.25">
      <c r="F35" s="65"/>
      <c r="G35" s="65"/>
      <c r="H35" s="65"/>
      <c r="I35" s="65"/>
      <c r="J35" s="65"/>
    </row>
    <row r="36" spans="6:10" x14ac:dyDescent="0.25">
      <c r="F36" s="65"/>
      <c r="G36" s="65"/>
      <c r="H36" s="65"/>
      <c r="I36" s="65"/>
      <c r="J36" s="65"/>
    </row>
    <row r="37" spans="6:10" x14ac:dyDescent="0.25">
      <c r="F37" s="65"/>
      <c r="G37" s="65"/>
      <c r="H37" s="65"/>
      <c r="I37" s="65"/>
      <c r="J37" s="65"/>
    </row>
    <row r="38" spans="6:10" x14ac:dyDescent="0.25">
      <c r="F38" s="65"/>
      <c r="G38" s="65"/>
      <c r="H38" s="65"/>
      <c r="I38" s="65"/>
      <c r="J38" s="65"/>
    </row>
  </sheetData>
  <mergeCells count="17">
    <mergeCell ref="A14:J14"/>
    <mergeCell ref="I2:J2"/>
    <mergeCell ref="I3:J3"/>
    <mergeCell ref="I4:J4"/>
    <mergeCell ref="I5:J5"/>
    <mergeCell ref="I6:J6"/>
    <mergeCell ref="I9:J9"/>
    <mergeCell ref="I10:J10"/>
    <mergeCell ref="D11:H11"/>
    <mergeCell ref="I11:J11"/>
    <mergeCell ref="I12:J12"/>
    <mergeCell ref="B13:J13"/>
    <mergeCell ref="B15:J15"/>
    <mergeCell ref="B16:I16"/>
    <mergeCell ref="A19:J19"/>
    <mergeCell ref="A21:J21"/>
    <mergeCell ref="F31:J3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BL191"/>
  <sheetViews>
    <sheetView showGridLines="0" workbookViewId="0">
      <selection activeCell="AJ141" sqref="AJ141:AP141"/>
    </sheetView>
  </sheetViews>
  <sheetFormatPr defaultColWidth="11.42578125" defaultRowHeight="13.5" customHeight="1" x14ac:dyDescent="0.15"/>
  <cols>
    <col min="1" max="1" width="5" style="67" customWidth="1"/>
    <col min="2" max="2" width="2.28515625" style="67" customWidth="1"/>
    <col min="3" max="3" width="2.140625" style="67" customWidth="1"/>
    <col min="4" max="4" width="2.28515625" style="67" customWidth="1"/>
    <col min="5" max="6" width="2.140625" style="67" customWidth="1"/>
    <col min="7" max="7" width="1.85546875" style="67" customWidth="1"/>
    <col min="8" max="8" width="2.28515625" style="67" customWidth="1"/>
    <col min="9" max="10" width="2.140625" style="67" customWidth="1"/>
    <col min="11" max="61" width="2.28515625" style="67" customWidth="1"/>
    <col min="62" max="63" width="2.5703125" style="67" customWidth="1"/>
    <col min="64" max="16384" width="11.42578125" style="67"/>
  </cols>
  <sheetData>
    <row r="1" spans="1:63" ht="7.5" customHeight="1" x14ac:dyDescent="0.1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</row>
    <row r="2" spans="1:63" ht="19.5" customHeight="1" x14ac:dyDescent="0.15">
      <c r="A2" s="291" t="s">
        <v>343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</row>
    <row r="3" spans="1:63" ht="11.25" customHeight="1" x14ac:dyDescent="0.15">
      <c r="A3" s="292" t="s">
        <v>143</v>
      </c>
      <c r="B3" s="295" t="s">
        <v>257</v>
      </c>
      <c r="C3" s="295"/>
      <c r="D3" s="295"/>
      <c r="E3" s="295"/>
      <c r="F3" s="292" t="s">
        <v>256</v>
      </c>
      <c r="G3" s="295" t="s">
        <v>255</v>
      </c>
      <c r="H3" s="295"/>
      <c r="I3" s="295"/>
      <c r="J3" s="292" t="s">
        <v>254</v>
      </c>
      <c r="K3" s="295" t="s">
        <v>253</v>
      </c>
      <c r="L3" s="295"/>
      <c r="M3" s="295"/>
      <c r="N3" s="70"/>
      <c r="O3" s="295" t="s">
        <v>252</v>
      </c>
      <c r="P3" s="295"/>
      <c r="Q3" s="295"/>
      <c r="R3" s="295"/>
      <c r="S3" s="292" t="s">
        <v>251</v>
      </c>
      <c r="T3" s="295" t="s">
        <v>250</v>
      </c>
      <c r="U3" s="295"/>
      <c r="V3" s="295"/>
      <c r="W3" s="292" t="s">
        <v>249</v>
      </c>
      <c r="X3" s="295" t="s">
        <v>248</v>
      </c>
      <c r="Y3" s="295"/>
      <c r="Z3" s="295"/>
      <c r="AA3" s="292" t="s">
        <v>247</v>
      </c>
      <c r="AB3" s="295" t="s">
        <v>246</v>
      </c>
      <c r="AC3" s="295"/>
      <c r="AD3" s="295"/>
      <c r="AE3" s="295"/>
      <c r="AF3" s="292" t="s">
        <v>245</v>
      </c>
      <c r="AG3" s="295" t="s">
        <v>244</v>
      </c>
      <c r="AH3" s="295"/>
      <c r="AI3" s="295"/>
      <c r="AJ3" s="292" t="s">
        <v>243</v>
      </c>
      <c r="AK3" s="295" t="s">
        <v>242</v>
      </c>
      <c r="AL3" s="295"/>
      <c r="AM3" s="295"/>
      <c r="AN3" s="295"/>
      <c r="AO3" s="295" t="s">
        <v>241</v>
      </c>
      <c r="AP3" s="295"/>
      <c r="AQ3" s="295"/>
      <c r="AR3" s="295"/>
      <c r="AS3" s="292" t="s">
        <v>240</v>
      </c>
      <c r="AT3" s="295" t="s">
        <v>239</v>
      </c>
      <c r="AU3" s="295"/>
      <c r="AV3" s="295"/>
      <c r="AW3" s="292" t="s">
        <v>238</v>
      </c>
      <c r="AX3" s="295" t="s">
        <v>237</v>
      </c>
      <c r="AY3" s="295"/>
      <c r="AZ3" s="295"/>
      <c r="BA3" s="295"/>
    </row>
    <row r="4" spans="1:63" ht="60.75" customHeight="1" x14ac:dyDescent="0.15">
      <c r="A4" s="293"/>
      <c r="B4" s="76" t="s">
        <v>224</v>
      </c>
      <c r="C4" s="76" t="s">
        <v>223</v>
      </c>
      <c r="D4" s="76" t="s">
        <v>222</v>
      </c>
      <c r="E4" s="76" t="s">
        <v>221</v>
      </c>
      <c r="F4" s="294"/>
      <c r="G4" s="76" t="s">
        <v>220</v>
      </c>
      <c r="H4" s="76" t="s">
        <v>219</v>
      </c>
      <c r="I4" s="76" t="s">
        <v>218</v>
      </c>
      <c r="J4" s="294"/>
      <c r="K4" s="76" t="s">
        <v>217</v>
      </c>
      <c r="L4" s="76" t="s">
        <v>216</v>
      </c>
      <c r="M4" s="76" t="s">
        <v>215</v>
      </c>
      <c r="N4" s="76" t="s">
        <v>236</v>
      </c>
      <c r="O4" s="76" t="s">
        <v>224</v>
      </c>
      <c r="P4" s="76" t="s">
        <v>223</v>
      </c>
      <c r="Q4" s="76" t="s">
        <v>222</v>
      </c>
      <c r="R4" s="76" t="s">
        <v>221</v>
      </c>
      <c r="S4" s="294"/>
      <c r="T4" s="76" t="s">
        <v>235</v>
      </c>
      <c r="U4" s="76" t="s">
        <v>234</v>
      </c>
      <c r="V4" s="76" t="s">
        <v>233</v>
      </c>
      <c r="W4" s="294"/>
      <c r="X4" s="76" t="s">
        <v>232</v>
      </c>
      <c r="Y4" s="76" t="s">
        <v>231</v>
      </c>
      <c r="Z4" s="76" t="s">
        <v>230</v>
      </c>
      <c r="AA4" s="294"/>
      <c r="AB4" s="76" t="s">
        <v>232</v>
      </c>
      <c r="AC4" s="76" t="s">
        <v>231</v>
      </c>
      <c r="AD4" s="76" t="s">
        <v>230</v>
      </c>
      <c r="AE4" s="76" t="s">
        <v>229</v>
      </c>
      <c r="AF4" s="294"/>
      <c r="AG4" s="76" t="s">
        <v>220</v>
      </c>
      <c r="AH4" s="76" t="s">
        <v>219</v>
      </c>
      <c r="AI4" s="76" t="s">
        <v>218</v>
      </c>
      <c r="AJ4" s="294"/>
      <c r="AK4" s="76" t="s">
        <v>228</v>
      </c>
      <c r="AL4" s="76" t="s">
        <v>227</v>
      </c>
      <c r="AM4" s="76" t="s">
        <v>226</v>
      </c>
      <c r="AN4" s="76" t="s">
        <v>225</v>
      </c>
      <c r="AO4" s="76" t="s">
        <v>224</v>
      </c>
      <c r="AP4" s="76" t="s">
        <v>223</v>
      </c>
      <c r="AQ4" s="76" t="s">
        <v>222</v>
      </c>
      <c r="AR4" s="76" t="s">
        <v>221</v>
      </c>
      <c r="AS4" s="294"/>
      <c r="AT4" s="76" t="s">
        <v>220</v>
      </c>
      <c r="AU4" s="76" t="s">
        <v>219</v>
      </c>
      <c r="AV4" s="76" t="s">
        <v>218</v>
      </c>
      <c r="AW4" s="294"/>
      <c r="AX4" s="76" t="s">
        <v>217</v>
      </c>
      <c r="AY4" s="76" t="s">
        <v>216</v>
      </c>
      <c r="AZ4" s="76" t="s">
        <v>215</v>
      </c>
      <c r="BA4" s="75" t="s">
        <v>214</v>
      </c>
    </row>
    <row r="5" spans="1:63" ht="9.75" customHeight="1" x14ac:dyDescent="0.15">
      <c r="A5" s="294"/>
      <c r="B5" s="70" t="s">
        <v>122</v>
      </c>
      <c r="C5" s="70" t="s">
        <v>121</v>
      </c>
      <c r="D5" s="70" t="s">
        <v>123</v>
      </c>
      <c r="E5" s="70" t="s">
        <v>125</v>
      </c>
      <c r="F5" s="70" t="s">
        <v>127</v>
      </c>
      <c r="G5" s="70" t="s">
        <v>126</v>
      </c>
      <c r="H5" s="70" t="s">
        <v>124</v>
      </c>
      <c r="I5" s="70" t="s">
        <v>119</v>
      </c>
      <c r="J5" s="70" t="s">
        <v>213</v>
      </c>
      <c r="K5" s="70" t="s">
        <v>115</v>
      </c>
      <c r="L5" s="70" t="s">
        <v>117</v>
      </c>
      <c r="M5" s="70" t="s">
        <v>212</v>
      </c>
      <c r="N5" s="70" t="s">
        <v>118</v>
      </c>
      <c r="O5" s="70" t="s">
        <v>116</v>
      </c>
      <c r="P5" s="70" t="s">
        <v>114</v>
      </c>
      <c r="Q5" s="70" t="s">
        <v>211</v>
      </c>
      <c r="R5" s="70" t="s">
        <v>210</v>
      </c>
      <c r="S5" s="70" t="s">
        <v>209</v>
      </c>
      <c r="T5" s="70" t="s">
        <v>208</v>
      </c>
      <c r="U5" s="70" t="s">
        <v>207</v>
      </c>
      <c r="V5" s="70" t="s">
        <v>206</v>
      </c>
      <c r="W5" s="70" t="s">
        <v>205</v>
      </c>
      <c r="X5" s="70" t="s">
        <v>204</v>
      </c>
      <c r="Y5" s="70" t="s">
        <v>203</v>
      </c>
      <c r="Z5" s="70" t="s">
        <v>202</v>
      </c>
      <c r="AA5" s="70" t="s">
        <v>201</v>
      </c>
      <c r="AB5" s="70" t="s">
        <v>200</v>
      </c>
      <c r="AC5" s="70" t="s">
        <v>199</v>
      </c>
      <c r="AD5" s="70" t="s">
        <v>198</v>
      </c>
      <c r="AE5" s="70" t="s">
        <v>197</v>
      </c>
      <c r="AF5" s="70" t="s">
        <v>196</v>
      </c>
      <c r="AG5" s="70" t="s">
        <v>195</v>
      </c>
      <c r="AH5" s="70" t="s">
        <v>194</v>
      </c>
      <c r="AI5" s="70" t="s">
        <v>193</v>
      </c>
      <c r="AJ5" s="70" t="s">
        <v>192</v>
      </c>
      <c r="AK5" s="70" t="s">
        <v>191</v>
      </c>
      <c r="AL5" s="70" t="s">
        <v>190</v>
      </c>
      <c r="AM5" s="70" t="s">
        <v>189</v>
      </c>
      <c r="AN5" s="70" t="s">
        <v>188</v>
      </c>
      <c r="AO5" s="70" t="s">
        <v>187</v>
      </c>
      <c r="AP5" s="70" t="s">
        <v>186</v>
      </c>
      <c r="AQ5" s="70" t="s">
        <v>185</v>
      </c>
      <c r="AR5" s="70" t="s">
        <v>184</v>
      </c>
      <c r="AS5" s="70" t="s">
        <v>183</v>
      </c>
      <c r="AT5" s="70" t="s">
        <v>182</v>
      </c>
      <c r="AU5" s="70" t="s">
        <v>181</v>
      </c>
      <c r="AV5" s="70" t="s">
        <v>180</v>
      </c>
      <c r="AW5" s="70" t="s">
        <v>179</v>
      </c>
      <c r="AX5" s="70" t="s">
        <v>178</v>
      </c>
      <c r="AY5" s="70" t="s">
        <v>177</v>
      </c>
      <c r="AZ5" s="70" t="s">
        <v>176</v>
      </c>
      <c r="BA5" s="74" t="s">
        <v>175</v>
      </c>
    </row>
    <row r="6" spans="1:63" ht="13.5" hidden="1" customHeight="1" x14ac:dyDescent="0.15">
      <c r="A6" s="70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M6" s="298"/>
      <c r="AN6" s="298"/>
      <c r="AO6" s="298"/>
      <c r="AP6" s="298"/>
      <c r="AQ6" s="298"/>
      <c r="AR6" s="298"/>
      <c r="AS6" s="298"/>
      <c r="AT6" s="298"/>
      <c r="AU6" s="298"/>
      <c r="AV6" s="298"/>
      <c r="AW6" s="298"/>
      <c r="AX6" s="298"/>
      <c r="AY6" s="298"/>
      <c r="AZ6" s="298"/>
      <c r="BA6" s="298"/>
    </row>
    <row r="7" spans="1:63" ht="13.5" hidden="1" customHeight="1" x14ac:dyDescent="0.15">
      <c r="A7" s="296" t="s">
        <v>120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5"/>
      <c r="AK7" s="295"/>
      <c r="AL7" s="295"/>
      <c r="AM7" s="295"/>
      <c r="AN7" s="295"/>
      <c r="AO7" s="295"/>
      <c r="AP7" s="295"/>
      <c r="AQ7" s="295"/>
      <c r="AR7" s="295"/>
      <c r="AS7" s="295"/>
      <c r="AT7" s="295"/>
      <c r="AU7" s="295"/>
      <c r="AV7" s="295"/>
      <c r="AW7" s="295"/>
      <c r="AX7" s="295"/>
      <c r="AY7" s="295"/>
      <c r="AZ7" s="295"/>
      <c r="BA7" s="299"/>
    </row>
    <row r="8" spans="1:63" ht="13.5" hidden="1" customHeight="1" x14ac:dyDescent="0.15">
      <c r="A8" s="296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295"/>
      <c r="AK8" s="295"/>
      <c r="AL8" s="295"/>
      <c r="AM8" s="295"/>
      <c r="AN8" s="295"/>
      <c r="AO8" s="295"/>
      <c r="AP8" s="295"/>
      <c r="AQ8" s="295"/>
      <c r="AR8" s="295"/>
      <c r="AS8" s="295"/>
      <c r="AT8" s="295"/>
      <c r="AU8" s="295"/>
      <c r="AV8" s="295"/>
      <c r="AW8" s="295"/>
      <c r="AX8" s="295"/>
      <c r="AY8" s="295"/>
      <c r="AZ8" s="295"/>
      <c r="BA8" s="299"/>
    </row>
    <row r="9" spans="1:63" ht="13.5" hidden="1" customHeight="1" x14ac:dyDescent="0.15">
      <c r="A9" s="70"/>
      <c r="B9" s="69"/>
    </row>
    <row r="10" spans="1:63" ht="13.5" hidden="1" customHeight="1" x14ac:dyDescent="0.15">
      <c r="A10" s="296" t="s">
        <v>138</v>
      </c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5"/>
      <c r="AI10" s="295"/>
      <c r="AJ10" s="295"/>
      <c r="AK10" s="295"/>
      <c r="AL10" s="295"/>
      <c r="AM10" s="295"/>
      <c r="AN10" s="295"/>
      <c r="AO10" s="295"/>
      <c r="AP10" s="295"/>
      <c r="AQ10" s="295"/>
      <c r="AR10" s="295"/>
      <c r="AS10" s="295"/>
      <c r="AT10" s="295"/>
      <c r="AU10" s="295"/>
      <c r="AV10" s="295"/>
      <c r="AW10" s="295"/>
      <c r="AX10" s="295"/>
      <c r="AY10" s="295"/>
      <c r="AZ10" s="295"/>
      <c r="BA10" s="295"/>
      <c r="BB10" s="71"/>
      <c r="BC10" s="69"/>
    </row>
    <row r="11" spans="1:63" ht="13.5" hidden="1" customHeight="1" x14ac:dyDescent="0.15">
      <c r="A11" s="296"/>
      <c r="B11" s="295"/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  <c r="AJ11" s="295"/>
      <c r="AK11" s="295"/>
      <c r="AL11" s="295"/>
      <c r="AM11" s="295"/>
      <c r="AN11" s="295"/>
      <c r="AO11" s="295"/>
      <c r="AP11" s="295"/>
      <c r="AQ11" s="295"/>
      <c r="AR11" s="295"/>
      <c r="AS11" s="295"/>
      <c r="AT11" s="295"/>
      <c r="AU11" s="295"/>
      <c r="AV11" s="295"/>
      <c r="AW11" s="295"/>
      <c r="AX11" s="295"/>
      <c r="AY11" s="295"/>
      <c r="AZ11" s="295"/>
      <c r="BA11" s="295"/>
    </row>
    <row r="12" spans="1:63" ht="13.5" hidden="1" customHeight="1" x14ac:dyDescent="0.15">
      <c r="A12" s="70"/>
      <c r="B12" s="298"/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298"/>
      <c r="AB12" s="298"/>
      <c r="AC12" s="298"/>
      <c r="AD12" s="298"/>
      <c r="AE12" s="298"/>
      <c r="AF12" s="298"/>
      <c r="AG12" s="298"/>
      <c r="AH12" s="298"/>
      <c r="AI12" s="298"/>
      <c r="AJ12" s="298"/>
      <c r="AK12" s="298"/>
      <c r="AL12" s="298"/>
      <c r="AM12" s="298"/>
      <c r="AN12" s="298"/>
      <c r="AO12" s="298"/>
      <c r="AP12" s="298"/>
      <c r="AQ12" s="298"/>
      <c r="AR12" s="298"/>
      <c r="AS12" s="298"/>
      <c r="AT12" s="298"/>
      <c r="AU12" s="298"/>
      <c r="AV12" s="298"/>
      <c r="AW12" s="298"/>
      <c r="AX12" s="298"/>
      <c r="AY12" s="298"/>
      <c r="AZ12" s="298"/>
      <c r="BA12" s="298"/>
    </row>
    <row r="13" spans="1:63" ht="13.5" hidden="1" customHeight="1" x14ac:dyDescent="0.15">
      <c r="A13" s="296" t="s">
        <v>137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295"/>
      <c r="X13" s="295"/>
      <c r="Y13" s="295"/>
      <c r="Z13" s="295"/>
      <c r="AA13" s="295"/>
      <c r="AB13" s="295"/>
      <c r="AC13" s="295"/>
      <c r="AD13" s="295"/>
      <c r="AE13" s="295"/>
      <c r="AF13" s="295"/>
      <c r="AG13" s="295"/>
      <c r="AH13" s="295"/>
      <c r="AI13" s="295"/>
      <c r="AJ13" s="295"/>
      <c r="AK13" s="295"/>
      <c r="AL13" s="295"/>
      <c r="AM13" s="295"/>
      <c r="AN13" s="295"/>
      <c r="AO13" s="295"/>
      <c r="AP13" s="295"/>
      <c r="AQ13" s="295"/>
      <c r="AR13" s="295"/>
      <c r="AS13" s="295"/>
      <c r="AT13" s="295"/>
      <c r="AU13" s="295"/>
      <c r="AV13" s="295"/>
      <c r="AW13" s="295"/>
      <c r="AX13" s="295"/>
      <c r="AY13" s="295"/>
      <c r="AZ13" s="295"/>
      <c r="BA13" s="295"/>
      <c r="BB13" s="71"/>
      <c r="BC13" s="69"/>
      <c r="BD13" s="71"/>
      <c r="BE13" s="71"/>
      <c r="BF13" s="69"/>
      <c r="BG13" s="71"/>
      <c r="BH13" s="71"/>
      <c r="BI13" s="69"/>
      <c r="BJ13" s="71"/>
      <c r="BK13" s="71"/>
    </row>
    <row r="14" spans="1:63" ht="13.5" hidden="1" customHeight="1" x14ac:dyDescent="0.15">
      <c r="A14" s="296"/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95"/>
      <c r="AL14" s="295"/>
      <c r="AM14" s="295"/>
      <c r="AN14" s="295"/>
      <c r="AO14" s="295"/>
      <c r="AP14" s="295"/>
      <c r="AQ14" s="295"/>
      <c r="AR14" s="295"/>
      <c r="AS14" s="295"/>
      <c r="AT14" s="295"/>
      <c r="AU14" s="295"/>
      <c r="AV14" s="295"/>
      <c r="AW14" s="295"/>
      <c r="AX14" s="295"/>
      <c r="AY14" s="295"/>
      <c r="AZ14" s="295"/>
      <c r="BA14" s="295"/>
      <c r="BB14" s="71"/>
      <c r="BC14" s="69"/>
      <c r="BD14" s="71"/>
      <c r="BE14" s="71"/>
      <c r="BF14" s="69"/>
      <c r="BG14" s="71"/>
      <c r="BH14" s="71"/>
      <c r="BI14" s="69"/>
      <c r="BJ14" s="71"/>
      <c r="BK14" s="71"/>
    </row>
    <row r="15" spans="1:63" ht="13.5" hidden="1" customHeight="1" x14ac:dyDescent="0.15">
      <c r="A15" s="70"/>
      <c r="B15" s="298"/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  <c r="AC15" s="298"/>
      <c r="AD15" s="298"/>
      <c r="AE15" s="298"/>
      <c r="AF15" s="298"/>
      <c r="AG15" s="298"/>
      <c r="AH15" s="298"/>
      <c r="AI15" s="298"/>
      <c r="AJ15" s="298"/>
      <c r="AK15" s="298"/>
      <c r="AL15" s="298"/>
      <c r="AM15" s="298"/>
      <c r="AN15" s="298"/>
      <c r="AO15" s="298"/>
      <c r="AP15" s="298"/>
      <c r="AQ15" s="298"/>
      <c r="AR15" s="298"/>
      <c r="AS15" s="298"/>
      <c r="AT15" s="298"/>
      <c r="AU15" s="298"/>
      <c r="AV15" s="298"/>
      <c r="AW15" s="298"/>
      <c r="AX15" s="298"/>
      <c r="AY15" s="298"/>
      <c r="AZ15" s="298"/>
      <c r="BA15" s="298"/>
      <c r="BB15" s="71"/>
      <c r="BC15" s="69"/>
      <c r="BD15" s="71"/>
      <c r="BE15" s="71"/>
      <c r="BF15" s="69"/>
      <c r="BG15" s="71"/>
      <c r="BH15" s="71"/>
      <c r="BI15" s="69"/>
      <c r="BJ15" s="71"/>
      <c r="BK15" s="71"/>
    </row>
    <row r="16" spans="1:63" ht="13.5" hidden="1" customHeight="1" x14ac:dyDescent="0.15">
      <c r="A16" s="296" t="s">
        <v>136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5"/>
      <c r="AJ16" s="295"/>
      <c r="AK16" s="295"/>
      <c r="AL16" s="295"/>
      <c r="AM16" s="295"/>
      <c r="AN16" s="295"/>
      <c r="AO16" s="295"/>
      <c r="AP16" s="295"/>
      <c r="AQ16" s="295"/>
      <c r="AR16" s="295"/>
      <c r="AS16" s="295"/>
      <c r="AT16" s="295"/>
      <c r="AU16" s="295"/>
      <c r="AV16" s="295"/>
      <c r="AW16" s="295"/>
      <c r="AX16" s="295"/>
      <c r="AY16" s="295"/>
      <c r="AZ16" s="295"/>
      <c r="BA16" s="295"/>
      <c r="BB16" s="71"/>
      <c r="BC16" s="69"/>
      <c r="BD16" s="71"/>
      <c r="BE16" s="71"/>
      <c r="BF16" s="69"/>
      <c r="BG16" s="71"/>
      <c r="BH16" s="71"/>
      <c r="BI16" s="69"/>
      <c r="BJ16" s="71"/>
      <c r="BK16" s="71"/>
    </row>
    <row r="17" spans="1:63" ht="13.5" hidden="1" customHeight="1" x14ac:dyDescent="0.15">
      <c r="A17" s="296"/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5"/>
      <c r="BB17" s="71"/>
      <c r="BC17" s="69"/>
      <c r="BD17" s="71"/>
      <c r="BE17" s="71"/>
      <c r="BF17" s="69"/>
      <c r="BG17" s="71"/>
      <c r="BH17" s="71"/>
      <c r="BI17" s="69"/>
      <c r="BJ17" s="71"/>
      <c r="BK17" s="71"/>
    </row>
    <row r="18" spans="1:63" ht="13.5" hidden="1" customHeight="1" x14ac:dyDescent="0.15">
      <c r="A18" s="70"/>
      <c r="B18" s="30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AP18" s="300"/>
      <c r="AQ18" s="300"/>
      <c r="AR18" s="300"/>
      <c r="AS18" s="300"/>
      <c r="AT18" s="300"/>
      <c r="AU18" s="300"/>
      <c r="AV18" s="300"/>
      <c r="AW18" s="300"/>
      <c r="AX18" s="300"/>
      <c r="AY18" s="300"/>
      <c r="AZ18" s="300"/>
      <c r="BA18" s="300"/>
      <c r="BB18" s="71"/>
      <c r="BC18" s="69"/>
      <c r="BD18" s="71"/>
      <c r="BE18" s="71"/>
      <c r="BF18" s="69"/>
      <c r="BG18" s="71"/>
      <c r="BH18" s="71"/>
      <c r="BI18" s="69"/>
      <c r="BJ18" s="71"/>
      <c r="BK18" s="71"/>
    </row>
    <row r="19" spans="1:63" ht="13.5" hidden="1" customHeight="1" x14ac:dyDescent="0.15">
      <c r="A19" s="296" t="s">
        <v>135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71"/>
      <c r="BC19" s="69"/>
      <c r="BD19" s="71"/>
      <c r="BE19" s="71"/>
      <c r="BF19" s="69"/>
      <c r="BG19" s="71"/>
      <c r="BH19" s="71"/>
      <c r="BI19" s="69"/>
      <c r="BJ19" s="71"/>
      <c r="BK19" s="71"/>
    </row>
    <row r="20" spans="1:63" ht="13.5" hidden="1" customHeight="1" x14ac:dyDescent="0.15">
      <c r="A20" s="296"/>
      <c r="B20" s="295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71"/>
      <c r="BC20" s="69"/>
      <c r="BD20" s="71"/>
      <c r="BE20" s="71"/>
      <c r="BF20" s="69"/>
      <c r="BG20" s="71"/>
      <c r="BH20" s="71"/>
      <c r="BI20" s="69"/>
      <c r="BJ20" s="71"/>
      <c r="BK20" s="71"/>
    </row>
    <row r="21" spans="1:63" ht="13.5" hidden="1" customHeight="1" x14ac:dyDescent="0.15">
      <c r="A21" s="70"/>
      <c r="B21" s="298"/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8"/>
      <c r="AM21" s="298"/>
      <c r="AN21" s="298"/>
      <c r="AO21" s="298"/>
      <c r="AP21" s="298"/>
      <c r="AQ21" s="298"/>
      <c r="AR21" s="298"/>
      <c r="AS21" s="298"/>
      <c r="AT21" s="298"/>
      <c r="AU21" s="298"/>
      <c r="AV21" s="298"/>
      <c r="AW21" s="298"/>
      <c r="AX21" s="298"/>
      <c r="AY21" s="298"/>
      <c r="AZ21" s="298"/>
      <c r="BA21" s="298"/>
      <c r="BB21" s="71"/>
      <c r="BC21" s="69"/>
      <c r="BD21" s="71"/>
      <c r="BE21" s="71"/>
      <c r="BF21" s="69"/>
      <c r="BG21" s="71"/>
      <c r="BH21" s="71"/>
      <c r="BI21" s="69"/>
      <c r="BJ21" s="71"/>
      <c r="BK21" s="71"/>
    </row>
    <row r="22" spans="1:63" ht="13.5" hidden="1" customHeight="1" x14ac:dyDescent="0.15">
      <c r="A22" s="296" t="s">
        <v>134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71"/>
      <c r="BC22" s="69"/>
      <c r="BD22" s="71"/>
      <c r="BE22" s="71"/>
      <c r="BF22" s="69"/>
      <c r="BG22" s="71"/>
      <c r="BH22" s="71"/>
      <c r="BI22" s="69"/>
      <c r="BJ22" s="71"/>
      <c r="BK22" s="71"/>
    </row>
    <row r="23" spans="1:63" ht="13.5" hidden="1" customHeight="1" x14ac:dyDescent="0.15">
      <c r="A23" s="296"/>
      <c r="B23" s="295"/>
      <c r="C23" s="295"/>
      <c r="D23" s="295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71"/>
      <c r="BC23" s="69"/>
      <c r="BD23" s="71"/>
      <c r="BE23" s="71"/>
      <c r="BF23" s="69"/>
      <c r="BG23" s="71"/>
      <c r="BH23" s="71"/>
      <c r="BI23" s="69"/>
      <c r="BJ23" s="71"/>
      <c r="BK23" s="71"/>
    </row>
    <row r="24" spans="1:63" ht="13.5" hidden="1" customHeight="1" x14ac:dyDescent="0.15"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71"/>
      <c r="BC24" s="69"/>
      <c r="BD24" s="71"/>
      <c r="BE24" s="71"/>
      <c r="BF24" s="69"/>
      <c r="BG24" s="71"/>
      <c r="BH24" s="71"/>
      <c r="BI24" s="69"/>
      <c r="BJ24" s="71"/>
      <c r="BK24" s="71"/>
    </row>
    <row r="25" spans="1:63" ht="13.5" hidden="1" customHeight="1" x14ac:dyDescent="0.15">
      <c r="A25" s="296" t="s">
        <v>149</v>
      </c>
      <c r="B25" s="295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71"/>
      <c r="BC25" s="69"/>
      <c r="BD25" s="71"/>
      <c r="BE25" s="71"/>
      <c r="BF25" s="69"/>
      <c r="BG25" s="71"/>
      <c r="BH25" s="71"/>
      <c r="BI25" s="69"/>
      <c r="BJ25" s="71"/>
      <c r="BK25" s="71"/>
    </row>
    <row r="26" spans="1:63" ht="13.5" hidden="1" customHeight="1" x14ac:dyDescent="0.15">
      <c r="A26" s="296"/>
      <c r="B26" s="295"/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71"/>
      <c r="BC26" s="69"/>
      <c r="BD26" s="71"/>
      <c r="BE26" s="71"/>
      <c r="BF26" s="69"/>
      <c r="BG26" s="71"/>
      <c r="BH26" s="71"/>
      <c r="BI26" s="69"/>
      <c r="BJ26" s="71"/>
      <c r="BK26" s="71"/>
    </row>
    <row r="27" spans="1:63" ht="13.5" hidden="1" customHeight="1" x14ac:dyDescent="0.15">
      <c r="A27" s="70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71"/>
      <c r="BC27" s="69"/>
      <c r="BD27" s="71"/>
      <c r="BE27" s="71"/>
      <c r="BF27" s="69"/>
      <c r="BG27" s="71"/>
      <c r="BH27" s="71"/>
      <c r="BI27" s="69"/>
      <c r="BJ27" s="71"/>
      <c r="BK27" s="71"/>
    </row>
    <row r="28" spans="1:63" ht="13.5" hidden="1" customHeight="1" x14ac:dyDescent="0.15">
      <c r="A28" s="296" t="s">
        <v>148</v>
      </c>
      <c r="B28" s="295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71"/>
      <c r="BC28" s="69"/>
      <c r="BD28" s="71"/>
      <c r="BE28" s="71"/>
      <c r="BF28" s="69"/>
      <c r="BG28" s="71"/>
      <c r="BH28" s="71"/>
      <c r="BI28" s="69"/>
      <c r="BJ28" s="71"/>
      <c r="BK28" s="71"/>
    </row>
    <row r="29" spans="1:63" ht="13.5" hidden="1" customHeight="1" x14ac:dyDescent="0.15">
      <c r="A29" s="296"/>
      <c r="B29" s="295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71"/>
      <c r="BC29" s="69"/>
      <c r="BD29" s="71"/>
      <c r="BE29" s="71"/>
      <c r="BF29" s="69"/>
      <c r="BG29" s="71"/>
      <c r="BH29" s="71"/>
      <c r="BI29" s="69"/>
      <c r="BJ29" s="71"/>
      <c r="BK29" s="71"/>
    </row>
    <row r="30" spans="1:63" ht="13.5" hidden="1" customHeight="1" x14ac:dyDescent="0.15">
      <c r="A30" s="70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71"/>
      <c r="BC30" s="69"/>
      <c r="BD30" s="71"/>
      <c r="BE30" s="71"/>
      <c r="BF30" s="69"/>
      <c r="BG30" s="71"/>
      <c r="BH30" s="71"/>
      <c r="BI30" s="69"/>
      <c r="BJ30" s="71"/>
      <c r="BK30" s="71"/>
    </row>
    <row r="31" spans="1:63" ht="13.5" hidden="1" customHeight="1" x14ac:dyDescent="0.15">
      <c r="A31" s="296" t="s">
        <v>147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71"/>
      <c r="BC31" s="69"/>
      <c r="BD31" s="71"/>
      <c r="BE31" s="71"/>
      <c r="BF31" s="69"/>
      <c r="BG31" s="71"/>
      <c r="BH31" s="71"/>
      <c r="BI31" s="69"/>
      <c r="BJ31" s="71"/>
      <c r="BK31" s="71"/>
    </row>
    <row r="32" spans="1:63" ht="13.5" hidden="1" customHeight="1" x14ac:dyDescent="0.15">
      <c r="A32" s="296"/>
      <c r="B32" s="295"/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71"/>
      <c r="BC32" s="69"/>
      <c r="BD32" s="71"/>
      <c r="BE32" s="71"/>
      <c r="BF32" s="69"/>
      <c r="BG32" s="71"/>
      <c r="BH32" s="71"/>
      <c r="BI32" s="69"/>
      <c r="BJ32" s="71"/>
      <c r="BK32" s="71"/>
    </row>
    <row r="33" spans="1:63" ht="13.5" hidden="1" customHeight="1" x14ac:dyDescent="0.1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71"/>
      <c r="BC33" s="69"/>
      <c r="BD33" s="71"/>
      <c r="BE33" s="71"/>
      <c r="BF33" s="69"/>
      <c r="BG33" s="71"/>
      <c r="BH33" s="71"/>
      <c r="BI33" s="69"/>
      <c r="BJ33" s="71"/>
      <c r="BK33" s="71"/>
    </row>
    <row r="34" spans="1:63" ht="13.5" hidden="1" customHeight="1" x14ac:dyDescent="0.15">
      <c r="A34" s="296" t="s">
        <v>146</v>
      </c>
      <c r="B34" s="295"/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71"/>
      <c r="BC34" s="69"/>
      <c r="BD34" s="71"/>
      <c r="BE34" s="71"/>
      <c r="BF34" s="69"/>
      <c r="BG34" s="71"/>
      <c r="BH34" s="71"/>
      <c r="BI34" s="69"/>
      <c r="BJ34" s="71"/>
      <c r="BK34" s="71"/>
    </row>
    <row r="35" spans="1:63" ht="13.5" hidden="1" customHeight="1" x14ac:dyDescent="0.15">
      <c r="A35" s="296"/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71"/>
      <c r="BC35" s="69"/>
      <c r="BD35" s="71"/>
      <c r="BE35" s="71"/>
      <c r="BF35" s="69"/>
      <c r="BG35" s="71"/>
      <c r="BH35" s="71"/>
      <c r="BI35" s="69"/>
      <c r="BJ35" s="71"/>
      <c r="BK35" s="71"/>
    </row>
    <row r="36" spans="1:63" ht="13.5" hidden="1" customHeight="1" x14ac:dyDescent="0.15">
      <c r="A36" s="70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71"/>
      <c r="BC36" s="69"/>
      <c r="BD36" s="71"/>
      <c r="BE36" s="71"/>
      <c r="BF36" s="69"/>
      <c r="BG36" s="71"/>
      <c r="BH36" s="71"/>
      <c r="BI36" s="69"/>
      <c r="BJ36" s="71"/>
      <c r="BK36" s="71"/>
    </row>
    <row r="37" spans="1:63" ht="13.5" hidden="1" customHeight="1" x14ac:dyDescent="0.15">
      <c r="A37" s="296" t="s">
        <v>145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71"/>
      <c r="BC37" s="69"/>
      <c r="BD37" s="71"/>
      <c r="BE37" s="71"/>
      <c r="BF37" s="69"/>
      <c r="BG37" s="71"/>
      <c r="BH37" s="71"/>
      <c r="BI37" s="69"/>
      <c r="BJ37" s="71"/>
      <c r="BK37" s="71"/>
    </row>
    <row r="38" spans="1:63" ht="13.5" hidden="1" customHeight="1" x14ac:dyDescent="0.15">
      <c r="A38" s="296"/>
      <c r="B38" s="295"/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71"/>
      <c r="BC38" s="69"/>
      <c r="BD38" s="71"/>
      <c r="BE38" s="71"/>
      <c r="BF38" s="69"/>
      <c r="BG38" s="71"/>
      <c r="BH38" s="71"/>
      <c r="BI38" s="69"/>
      <c r="BJ38" s="71"/>
      <c r="BK38" s="71"/>
    </row>
    <row r="39" spans="1:63" ht="13.5" hidden="1" customHeight="1" x14ac:dyDescent="0.15">
      <c r="A39" s="70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71"/>
      <c r="BC39" s="69"/>
      <c r="BD39" s="71"/>
      <c r="BE39" s="71"/>
      <c r="BF39" s="69"/>
      <c r="BG39" s="71"/>
      <c r="BH39" s="71"/>
      <c r="BI39" s="69"/>
      <c r="BJ39" s="71"/>
      <c r="BK39" s="71"/>
    </row>
    <row r="40" spans="1:63" ht="13.5" hidden="1" customHeight="1" x14ac:dyDescent="0.15">
      <c r="A40" s="296" t="s">
        <v>144</v>
      </c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71"/>
      <c r="BC40" s="69"/>
      <c r="BD40" s="71"/>
      <c r="BE40" s="71"/>
      <c r="BF40" s="69"/>
      <c r="BG40" s="71"/>
      <c r="BH40" s="71"/>
      <c r="BI40" s="69"/>
      <c r="BJ40" s="71"/>
      <c r="BK40" s="71"/>
    </row>
    <row r="41" spans="1:63" ht="13.5" hidden="1" customHeight="1" x14ac:dyDescent="0.15">
      <c r="A41" s="296"/>
      <c r="B41" s="295"/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71"/>
      <c r="BC41" s="69"/>
      <c r="BD41" s="71"/>
      <c r="BE41" s="71"/>
      <c r="BF41" s="69"/>
      <c r="BG41" s="71"/>
      <c r="BH41" s="71"/>
      <c r="BI41" s="69"/>
      <c r="BJ41" s="71"/>
      <c r="BK41" s="71"/>
    </row>
    <row r="42" spans="1:63" ht="13.5" hidden="1" customHeight="1" x14ac:dyDescent="0.15">
      <c r="BB42" s="71"/>
      <c r="BC42" s="69"/>
      <c r="BD42" s="71"/>
      <c r="BE42" s="71"/>
      <c r="BF42" s="69"/>
      <c r="BG42" s="71"/>
      <c r="BH42" s="71"/>
      <c r="BI42" s="69"/>
      <c r="BJ42" s="71"/>
      <c r="BK42" s="71"/>
    </row>
    <row r="43" spans="1:63" ht="13.5" hidden="1" customHeight="1" x14ac:dyDescent="0.15">
      <c r="A43" s="296" t="s">
        <v>120</v>
      </c>
      <c r="B43" s="297" t="s">
        <v>163</v>
      </c>
      <c r="C43" s="297" t="s">
        <v>163</v>
      </c>
      <c r="D43" s="297" t="s">
        <v>163</v>
      </c>
      <c r="E43" s="297" t="s">
        <v>163</v>
      </c>
      <c r="F43" s="297" t="s">
        <v>163</v>
      </c>
      <c r="G43" s="297" t="s">
        <v>163</v>
      </c>
      <c r="H43" s="297" t="s">
        <v>163</v>
      </c>
      <c r="I43" s="297" t="s">
        <v>163</v>
      </c>
      <c r="J43" s="297" t="s">
        <v>163</v>
      </c>
      <c r="K43" s="297" t="s">
        <v>163</v>
      </c>
      <c r="L43" s="297" t="s">
        <v>163</v>
      </c>
      <c r="M43" s="297" t="s">
        <v>163</v>
      </c>
      <c r="N43" s="297" t="s">
        <v>163</v>
      </c>
      <c r="O43" s="297" t="s">
        <v>163</v>
      </c>
      <c r="P43" s="297" t="s">
        <v>163</v>
      </c>
      <c r="Q43" s="297" t="s">
        <v>163</v>
      </c>
      <c r="R43" s="297" t="s">
        <v>163</v>
      </c>
      <c r="S43" s="297" t="s">
        <v>163</v>
      </c>
      <c r="T43" s="297" t="s">
        <v>163</v>
      </c>
      <c r="U43" s="297" t="s">
        <v>163</v>
      </c>
      <c r="V43" s="297" t="s">
        <v>163</v>
      </c>
      <c r="W43" s="297" t="s">
        <v>163</v>
      </c>
      <c r="X43" s="297" t="s">
        <v>163</v>
      </c>
      <c r="Y43" s="297" t="s">
        <v>163</v>
      </c>
      <c r="Z43" s="297" t="s">
        <v>163</v>
      </c>
      <c r="AA43" s="297" t="s">
        <v>163</v>
      </c>
      <c r="AB43" s="297" t="s">
        <v>163</v>
      </c>
      <c r="AC43" s="297" t="s">
        <v>163</v>
      </c>
      <c r="AD43" s="297" t="s">
        <v>163</v>
      </c>
      <c r="AE43" s="297" t="s">
        <v>163</v>
      </c>
      <c r="AF43" s="297" t="s">
        <v>163</v>
      </c>
      <c r="AG43" s="297" t="s">
        <v>163</v>
      </c>
      <c r="AH43" s="297" t="s">
        <v>163</v>
      </c>
      <c r="AI43" s="297" t="s">
        <v>163</v>
      </c>
      <c r="AJ43" s="297" t="s">
        <v>163</v>
      </c>
      <c r="AK43" s="297" t="s">
        <v>163</v>
      </c>
      <c r="AL43" s="297" t="s">
        <v>163</v>
      </c>
      <c r="AM43" s="297" t="s">
        <v>163</v>
      </c>
      <c r="AN43" s="297" t="s">
        <v>163</v>
      </c>
      <c r="AO43" s="297" t="s">
        <v>163</v>
      </c>
      <c r="AP43" s="297" t="s">
        <v>163</v>
      </c>
      <c r="AQ43" s="297" t="s">
        <v>163</v>
      </c>
      <c r="AR43" s="297" t="s">
        <v>163</v>
      </c>
      <c r="AS43" s="297" t="s">
        <v>163</v>
      </c>
      <c r="AT43" s="297" t="s">
        <v>163</v>
      </c>
      <c r="AU43" s="297" t="s">
        <v>163</v>
      </c>
      <c r="AV43" s="297" t="s">
        <v>163</v>
      </c>
      <c r="AW43" s="297" t="s">
        <v>163</v>
      </c>
      <c r="AX43" s="297" t="s">
        <v>163</v>
      </c>
      <c r="AY43" s="297" t="s">
        <v>163</v>
      </c>
      <c r="AZ43" s="297" t="s">
        <v>163</v>
      </c>
      <c r="BA43" s="302" t="s">
        <v>163</v>
      </c>
      <c r="BB43" s="71"/>
      <c r="BC43" s="69"/>
      <c r="BD43" s="71"/>
      <c r="BE43" s="71"/>
      <c r="BF43" s="69"/>
      <c r="BG43" s="71"/>
      <c r="BH43" s="71"/>
      <c r="BI43" s="69"/>
      <c r="BJ43" s="71"/>
      <c r="BK43" s="71"/>
    </row>
    <row r="44" spans="1:63" ht="13.5" hidden="1" customHeight="1" x14ac:dyDescent="0.15">
      <c r="A44" s="296"/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F44" s="297"/>
      <c r="AG44" s="297"/>
      <c r="AH44" s="297"/>
      <c r="AI44" s="297"/>
      <c r="AJ44" s="297"/>
      <c r="AK44" s="297"/>
      <c r="AL44" s="297"/>
      <c r="AM44" s="297"/>
      <c r="AN44" s="297"/>
      <c r="AO44" s="297"/>
      <c r="AP44" s="297"/>
      <c r="AQ44" s="297"/>
      <c r="AR44" s="297"/>
      <c r="AS44" s="297"/>
      <c r="AT44" s="297"/>
      <c r="AU44" s="297"/>
      <c r="AV44" s="297"/>
      <c r="AW44" s="297"/>
      <c r="AX44" s="297"/>
      <c r="AY44" s="297"/>
      <c r="AZ44" s="297"/>
      <c r="BA44" s="302"/>
      <c r="BB44" s="71"/>
      <c r="BC44" s="69"/>
      <c r="BD44" s="71"/>
      <c r="BE44" s="71"/>
      <c r="BF44" s="69"/>
      <c r="BG44" s="71"/>
      <c r="BH44" s="71"/>
      <c r="BI44" s="69"/>
      <c r="BJ44" s="71"/>
      <c r="BK44" s="71"/>
    </row>
    <row r="45" spans="1:63" ht="13.5" hidden="1" customHeight="1" x14ac:dyDescent="0.15">
      <c r="A45" s="296"/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7"/>
      <c r="AC45" s="297"/>
      <c r="AD45" s="297"/>
      <c r="AE45" s="297"/>
      <c r="AF45" s="297"/>
      <c r="AG45" s="297"/>
      <c r="AH45" s="297"/>
      <c r="AI45" s="297"/>
      <c r="AJ45" s="297"/>
      <c r="AK45" s="297"/>
      <c r="AL45" s="297"/>
      <c r="AM45" s="297"/>
      <c r="AN45" s="297"/>
      <c r="AO45" s="297"/>
      <c r="AP45" s="297"/>
      <c r="AQ45" s="297"/>
      <c r="AR45" s="297"/>
      <c r="AS45" s="297"/>
      <c r="AT45" s="297"/>
      <c r="AU45" s="297"/>
      <c r="AV45" s="297"/>
      <c r="AW45" s="297"/>
      <c r="AX45" s="297"/>
      <c r="AY45" s="297"/>
      <c r="AZ45" s="297"/>
      <c r="BA45" s="302"/>
      <c r="BB45" s="71"/>
      <c r="BC45" s="69"/>
      <c r="BD45" s="71"/>
      <c r="BE45" s="71"/>
      <c r="BF45" s="69"/>
      <c r="BG45" s="71"/>
      <c r="BH45" s="71"/>
      <c r="BI45" s="69"/>
      <c r="BJ45" s="71"/>
      <c r="BK45" s="71"/>
    </row>
    <row r="46" spans="1:63" ht="13.5" hidden="1" customHeight="1" x14ac:dyDescent="0.15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7"/>
      <c r="AC46" s="297"/>
      <c r="AD46" s="297"/>
      <c r="AE46" s="297"/>
      <c r="AF46" s="297"/>
      <c r="AG46" s="297"/>
      <c r="AH46" s="297"/>
      <c r="AI46" s="297"/>
      <c r="AJ46" s="297"/>
      <c r="AK46" s="297"/>
      <c r="AL46" s="297"/>
      <c r="AM46" s="297"/>
      <c r="AN46" s="297"/>
      <c r="AO46" s="297"/>
      <c r="AP46" s="297"/>
      <c r="AQ46" s="297"/>
      <c r="AR46" s="297"/>
      <c r="AS46" s="297"/>
      <c r="AT46" s="297"/>
      <c r="AU46" s="297"/>
      <c r="AV46" s="297"/>
      <c r="AW46" s="297"/>
      <c r="AX46" s="297"/>
      <c r="AY46" s="297"/>
      <c r="AZ46" s="297"/>
      <c r="BA46" s="302"/>
      <c r="BB46" s="71"/>
      <c r="BC46" s="69"/>
      <c r="BD46" s="71"/>
      <c r="BE46" s="71"/>
      <c r="BF46" s="69"/>
      <c r="BG46" s="71"/>
      <c r="BH46" s="71"/>
      <c r="BI46" s="69"/>
      <c r="BJ46" s="71"/>
      <c r="BK46" s="71"/>
    </row>
    <row r="47" spans="1:63" ht="13.5" hidden="1" customHeight="1" x14ac:dyDescent="0.15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  <c r="AB47" s="297"/>
      <c r="AC47" s="297"/>
      <c r="AD47" s="297"/>
      <c r="AE47" s="297"/>
      <c r="AF47" s="297"/>
      <c r="AG47" s="297"/>
      <c r="AH47" s="297"/>
      <c r="AI47" s="297"/>
      <c r="AJ47" s="297"/>
      <c r="AK47" s="297"/>
      <c r="AL47" s="297"/>
      <c r="AM47" s="297"/>
      <c r="AN47" s="297"/>
      <c r="AO47" s="297"/>
      <c r="AP47" s="297"/>
      <c r="AQ47" s="297"/>
      <c r="AR47" s="297"/>
      <c r="AS47" s="297"/>
      <c r="AT47" s="297"/>
      <c r="AU47" s="297"/>
      <c r="AV47" s="297"/>
      <c r="AW47" s="297"/>
      <c r="AX47" s="297"/>
      <c r="AY47" s="297"/>
      <c r="AZ47" s="297"/>
      <c r="BA47" s="302"/>
      <c r="BB47" s="71"/>
      <c r="BC47" s="69"/>
      <c r="BD47" s="71"/>
      <c r="BE47" s="71"/>
      <c r="BF47" s="69"/>
      <c r="BG47" s="71"/>
      <c r="BH47" s="71"/>
      <c r="BI47" s="69"/>
      <c r="BJ47" s="71"/>
      <c r="BK47" s="71"/>
    </row>
    <row r="48" spans="1:63" ht="13.5" hidden="1" customHeight="1" x14ac:dyDescent="0.15">
      <c r="A48" s="296"/>
      <c r="B48" s="297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  <c r="AC48" s="297"/>
      <c r="AD48" s="297"/>
      <c r="AE48" s="297"/>
      <c r="AF48" s="297"/>
      <c r="AG48" s="297"/>
      <c r="AH48" s="297"/>
      <c r="AI48" s="297"/>
      <c r="AJ48" s="297"/>
      <c r="AK48" s="297"/>
      <c r="AL48" s="297"/>
      <c r="AM48" s="297"/>
      <c r="AN48" s="297"/>
      <c r="AO48" s="297"/>
      <c r="AP48" s="297"/>
      <c r="AQ48" s="297"/>
      <c r="AR48" s="297"/>
      <c r="AS48" s="297"/>
      <c r="AT48" s="297"/>
      <c r="AU48" s="297"/>
      <c r="AV48" s="297"/>
      <c r="AW48" s="297"/>
      <c r="AX48" s="297"/>
      <c r="AY48" s="297"/>
      <c r="AZ48" s="297"/>
      <c r="BA48" s="302"/>
      <c r="BB48" s="71"/>
      <c r="BC48" s="69"/>
      <c r="BD48" s="71"/>
      <c r="BE48" s="71"/>
      <c r="BF48" s="69"/>
      <c r="BG48" s="71"/>
      <c r="BH48" s="71"/>
      <c r="BI48" s="69"/>
      <c r="BJ48" s="71"/>
      <c r="BK48" s="71"/>
    </row>
    <row r="49" spans="1:63" ht="2.25" customHeight="1" thickBot="1" x14ac:dyDescent="0.2">
      <c r="A49" s="70"/>
      <c r="B49" s="298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8"/>
      <c r="Z49" s="298"/>
      <c r="AA49" s="298"/>
      <c r="AB49" s="298"/>
      <c r="AC49" s="298"/>
      <c r="AD49" s="298"/>
      <c r="AE49" s="298"/>
      <c r="AF49" s="298"/>
      <c r="AG49" s="298"/>
      <c r="AH49" s="298"/>
      <c r="AI49" s="298"/>
      <c r="AJ49" s="298"/>
      <c r="AK49" s="298"/>
      <c r="AL49" s="298"/>
      <c r="AM49" s="298"/>
      <c r="AN49" s="298"/>
      <c r="AO49" s="298"/>
      <c r="AP49" s="298"/>
      <c r="AQ49" s="298"/>
      <c r="AR49" s="298"/>
      <c r="AS49" s="298"/>
      <c r="AT49" s="298"/>
      <c r="AU49" s="298"/>
      <c r="AV49" s="298"/>
      <c r="AW49" s="298"/>
      <c r="AX49" s="298"/>
      <c r="AY49" s="298"/>
      <c r="AZ49" s="298"/>
      <c r="BA49" s="298"/>
      <c r="BB49" s="71"/>
      <c r="BC49" s="69"/>
      <c r="BD49" s="71"/>
      <c r="BE49" s="71"/>
      <c r="BF49" s="69"/>
      <c r="BG49" s="71"/>
      <c r="BH49" s="71"/>
      <c r="BI49" s="69"/>
      <c r="BJ49" s="71"/>
      <c r="BK49" s="71"/>
    </row>
    <row r="50" spans="1:63" ht="3" customHeight="1" thickBot="1" x14ac:dyDescent="0.2">
      <c r="A50" s="296" t="s">
        <v>138</v>
      </c>
      <c r="B50" s="301"/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 t="s">
        <v>166</v>
      </c>
      <c r="T50" s="297" t="s">
        <v>166</v>
      </c>
      <c r="U50" s="301"/>
      <c r="V50" s="297"/>
      <c r="W50" s="297"/>
      <c r="X50" s="297"/>
      <c r="Y50" s="297"/>
      <c r="Z50" s="297"/>
      <c r="AA50" s="297"/>
      <c r="AB50" s="297"/>
      <c r="AC50" s="297"/>
      <c r="AD50" s="297"/>
      <c r="AE50" s="297"/>
      <c r="AF50" s="297"/>
      <c r="AG50" s="297"/>
      <c r="AH50" s="297"/>
      <c r="AI50" s="297"/>
      <c r="AJ50" s="297"/>
      <c r="AK50" s="297"/>
      <c r="AL50" s="297"/>
      <c r="AM50" s="297"/>
      <c r="AN50" s="297"/>
      <c r="AO50" s="297"/>
      <c r="AP50" s="297"/>
      <c r="AQ50" s="297" t="s">
        <v>169</v>
      </c>
      <c r="AR50" s="297" t="s">
        <v>169</v>
      </c>
      <c r="AS50" s="297" t="s">
        <v>166</v>
      </c>
      <c r="AT50" s="297" t="s">
        <v>166</v>
      </c>
      <c r="AU50" s="297" t="s">
        <v>166</v>
      </c>
      <c r="AV50" s="297" t="s">
        <v>166</v>
      </c>
      <c r="AW50" s="297" t="s">
        <v>166</v>
      </c>
      <c r="AX50" s="297" t="s">
        <v>166</v>
      </c>
      <c r="AY50" s="297" t="s">
        <v>166</v>
      </c>
      <c r="AZ50" s="297" t="s">
        <v>166</v>
      </c>
      <c r="BA50" s="297" t="s">
        <v>166</v>
      </c>
      <c r="BB50" s="71"/>
      <c r="BC50" s="69"/>
      <c r="BD50" s="71"/>
      <c r="BE50" s="71"/>
      <c r="BF50" s="69"/>
      <c r="BG50" s="71"/>
      <c r="BH50" s="71"/>
      <c r="BI50" s="69"/>
      <c r="BJ50" s="71"/>
      <c r="BK50" s="71"/>
    </row>
    <row r="51" spans="1:63" ht="3" customHeight="1" thickBot="1" x14ac:dyDescent="0.2">
      <c r="A51" s="296"/>
      <c r="B51" s="301"/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7"/>
      <c r="U51" s="301"/>
      <c r="V51" s="297"/>
      <c r="W51" s="297"/>
      <c r="X51" s="297"/>
      <c r="Y51" s="297"/>
      <c r="Z51" s="297"/>
      <c r="AA51" s="297"/>
      <c r="AB51" s="297"/>
      <c r="AC51" s="297"/>
      <c r="AD51" s="297"/>
      <c r="AE51" s="297"/>
      <c r="AF51" s="297"/>
      <c r="AG51" s="297"/>
      <c r="AH51" s="297"/>
      <c r="AI51" s="297"/>
      <c r="AJ51" s="297"/>
      <c r="AK51" s="297"/>
      <c r="AL51" s="297"/>
      <c r="AM51" s="297"/>
      <c r="AN51" s="297"/>
      <c r="AO51" s="297"/>
      <c r="AP51" s="297"/>
      <c r="AQ51" s="297"/>
      <c r="AR51" s="297"/>
      <c r="AS51" s="297"/>
      <c r="AT51" s="297"/>
      <c r="AU51" s="297"/>
      <c r="AV51" s="297"/>
      <c r="AW51" s="297"/>
      <c r="AX51" s="297"/>
      <c r="AY51" s="297"/>
      <c r="AZ51" s="297"/>
      <c r="BA51" s="297"/>
      <c r="BB51" s="71"/>
      <c r="BC51" s="69"/>
      <c r="BD51" s="71"/>
      <c r="BE51" s="71"/>
      <c r="BF51" s="69"/>
      <c r="BG51" s="71"/>
      <c r="BH51" s="71"/>
      <c r="BI51" s="69"/>
      <c r="BJ51" s="71"/>
      <c r="BK51" s="71"/>
    </row>
    <row r="52" spans="1:63" ht="3" customHeight="1" thickBot="1" x14ac:dyDescent="0.2">
      <c r="A52" s="296"/>
      <c r="B52" s="301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301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97"/>
      <c r="AG52" s="297"/>
      <c r="AH52" s="297"/>
      <c r="AI52" s="297"/>
      <c r="AJ52" s="297"/>
      <c r="AK52" s="297"/>
      <c r="AL52" s="297"/>
      <c r="AM52" s="297"/>
      <c r="AN52" s="297"/>
      <c r="AO52" s="297"/>
      <c r="AP52" s="297"/>
      <c r="AQ52" s="297"/>
      <c r="AR52" s="297"/>
      <c r="AS52" s="297"/>
      <c r="AT52" s="297"/>
      <c r="AU52" s="297"/>
      <c r="AV52" s="297"/>
      <c r="AW52" s="297"/>
      <c r="AX52" s="297"/>
      <c r="AY52" s="297"/>
      <c r="AZ52" s="297"/>
      <c r="BA52" s="297"/>
      <c r="BB52" s="71"/>
      <c r="BC52" s="69"/>
      <c r="BD52" s="71"/>
      <c r="BE52" s="71"/>
      <c r="BF52" s="69"/>
      <c r="BG52" s="71"/>
      <c r="BH52" s="71"/>
      <c r="BI52" s="69"/>
      <c r="BJ52" s="71"/>
      <c r="BK52" s="71"/>
    </row>
    <row r="53" spans="1:63" ht="3" customHeight="1" thickBot="1" x14ac:dyDescent="0.2">
      <c r="A53" s="296"/>
      <c r="B53" s="301"/>
      <c r="C53" s="297"/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301"/>
      <c r="V53" s="297"/>
      <c r="W53" s="297"/>
      <c r="X53" s="297"/>
      <c r="Y53" s="297"/>
      <c r="Z53" s="297"/>
      <c r="AA53" s="297"/>
      <c r="AB53" s="297"/>
      <c r="AC53" s="297"/>
      <c r="AD53" s="297"/>
      <c r="AE53" s="297"/>
      <c r="AF53" s="297"/>
      <c r="AG53" s="297"/>
      <c r="AH53" s="297"/>
      <c r="AI53" s="297"/>
      <c r="AJ53" s="297"/>
      <c r="AK53" s="297"/>
      <c r="AL53" s="297"/>
      <c r="AM53" s="297"/>
      <c r="AN53" s="297"/>
      <c r="AO53" s="297"/>
      <c r="AP53" s="297"/>
      <c r="AQ53" s="297"/>
      <c r="AR53" s="297"/>
      <c r="AS53" s="297"/>
      <c r="AT53" s="297"/>
      <c r="AU53" s="297"/>
      <c r="AV53" s="297"/>
      <c r="AW53" s="297"/>
      <c r="AX53" s="297"/>
      <c r="AY53" s="297"/>
      <c r="AZ53" s="297"/>
      <c r="BA53" s="297"/>
      <c r="BB53" s="71"/>
      <c r="BC53" s="69"/>
      <c r="BD53" s="71"/>
      <c r="BE53" s="71"/>
      <c r="BF53" s="69"/>
      <c r="BG53" s="71"/>
      <c r="BH53" s="71"/>
      <c r="BI53" s="69"/>
      <c r="BJ53" s="71"/>
      <c r="BK53" s="71"/>
    </row>
    <row r="54" spans="1:63" ht="3" customHeight="1" thickBot="1" x14ac:dyDescent="0.2">
      <c r="A54" s="296"/>
      <c r="B54" s="301"/>
      <c r="C54" s="297"/>
      <c r="D54" s="297"/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301"/>
      <c r="V54" s="297"/>
      <c r="W54" s="297"/>
      <c r="X54" s="297"/>
      <c r="Y54" s="297"/>
      <c r="Z54" s="297"/>
      <c r="AA54" s="297"/>
      <c r="AB54" s="297"/>
      <c r="AC54" s="297"/>
      <c r="AD54" s="297"/>
      <c r="AE54" s="297"/>
      <c r="AF54" s="297"/>
      <c r="AG54" s="297"/>
      <c r="AH54" s="297"/>
      <c r="AI54" s="297"/>
      <c r="AJ54" s="297"/>
      <c r="AK54" s="297"/>
      <c r="AL54" s="297"/>
      <c r="AM54" s="297"/>
      <c r="AN54" s="297"/>
      <c r="AO54" s="297"/>
      <c r="AP54" s="297"/>
      <c r="AQ54" s="297"/>
      <c r="AR54" s="297"/>
      <c r="AS54" s="297"/>
      <c r="AT54" s="297"/>
      <c r="AU54" s="297"/>
      <c r="AV54" s="297"/>
      <c r="AW54" s="297"/>
      <c r="AX54" s="297"/>
      <c r="AY54" s="297"/>
      <c r="AZ54" s="297"/>
      <c r="BA54" s="297"/>
      <c r="BB54" s="71"/>
      <c r="BC54" s="69"/>
      <c r="BD54" s="71"/>
      <c r="BE54" s="71"/>
      <c r="BF54" s="69"/>
      <c r="BG54" s="71"/>
      <c r="BH54" s="71"/>
      <c r="BI54" s="69"/>
      <c r="BJ54" s="71"/>
      <c r="BK54" s="71"/>
    </row>
    <row r="55" spans="1:63" ht="3" customHeight="1" thickBot="1" x14ac:dyDescent="0.2">
      <c r="A55" s="296"/>
      <c r="B55" s="301"/>
      <c r="C55" s="297"/>
      <c r="D55" s="297"/>
      <c r="E55" s="297"/>
      <c r="F55" s="297"/>
      <c r="G55" s="297"/>
      <c r="H55" s="297"/>
      <c r="I55" s="297"/>
      <c r="J55" s="297"/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301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97"/>
      <c r="AH55" s="297"/>
      <c r="AI55" s="297"/>
      <c r="AJ55" s="297"/>
      <c r="AK55" s="297"/>
      <c r="AL55" s="297"/>
      <c r="AM55" s="297"/>
      <c r="AN55" s="297"/>
      <c r="AO55" s="297"/>
      <c r="AP55" s="297"/>
      <c r="AQ55" s="297"/>
      <c r="AR55" s="297"/>
      <c r="AS55" s="297"/>
      <c r="AT55" s="297"/>
      <c r="AU55" s="297"/>
      <c r="AV55" s="297"/>
      <c r="AW55" s="297"/>
      <c r="AX55" s="297"/>
      <c r="AY55" s="297"/>
      <c r="AZ55" s="297"/>
      <c r="BA55" s="297"/>
      <c r="BB55" s="71"/>
      <c r="BC55" s="69"/>
      <c r="BD55" s="71"/>
      <c r="BE55" s="71"/>
      <c r="BF55" s="69"/>
      <c r="BG55" s="71"/>
      <c r="BH55" s="71"/>
      <c r="BI55" s="69"/>
      <c r="BJ55" s="71"/>
      <c r="BK55" s="71"/>
    </row>
    <row r="56" spans="1:63" ht="2.25" customHeight="1" thickBot="1" x14ac:dyDescent="0.2">
      <c r="A56" s="70"/>
      <c r="B56" s="298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  <c r="AC56" s="298"/>
      <c r="AD56" s="298"/>
      <c r="AE56" s="298"/>
      <c r="AF56" s="298"/>
      <c r="AG56" s="298"/>
      <c r="AH56" s="298"/>
      <c r="AI56" s="298"/>
      <c r="AJ56" s="298"/>
      <c r="AK56" s="298"/>
      <c r="AL56" s="298"/>
      <c r="AM56" s="298"/>
      <c r="AN56" s="298"/>
      <c r="AO56" s="298"/>
      <c r="AP56" s="298"/>
      <c r="AQ56" s="298"/>
      <c r="AR56" s="298"/>
      <c r="AS56" s="298"/>
      <c r="AT56" s="298"/>
      <c r="AU56" s="298"/>
      <c r="AV56" s="298"/>
      <c r="AW56" s="298"/>
      <c r="AX56" s="298"/>
      <c r="AY56" s="298"/>
      <c r="AZ56" s="298"/>
      <c r="BA56" s="298"/>
      <c r="BB56" s="71"/>
      <c r="BC56" s="69"/>
      <c r="BD56" s="71"/>
      <c r="BE56" s="71"/>
      <c r="BF56" s="69"/>
      <c r="BG56" s="71"/>
      <c r="BH56" s="71"/>
      <c r="BI56" s="69"/>
      <c r="BJ56" s="71"/>
      <c r="BK56" s="71"/>
    </row>
    <row r="57" spans="1:63" ht="3" customHeight="1" thickBot="1" x14ac:dyDescent="0.2">
      <c r="A57" s="296" t="s">
        <v>137</v>
      </c>
      <c r="B57" s="301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>
        <v>8</v>
      </c>
      <c r="R57" s="297"/>
      <c r="S57" s="297" t="s">
        <v>166</v>
      </c>
      <c r="T57" s="297" t="s">
        <v>166</v>
      </c>
      <c r="U57" s="301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97"/>
      <c r="AG57" s="297"/>
      <c r="AH57" s="297"/>
      <c r="AI57" s="297"/>
      <c r="AJ57" s="297"/>
      <c r="AK57" s="297"/>
      <c r="AL57" s="297"/>
      <c r="AM57" s="297"/>
      <c r="AN57" s="297"/>
      <c r="AO57" s="297"/>
      <c r="AP57" s="297"/>
      <c r="AQ57" s="297"/>
      <c r="AR57" s="297" t="s">
        <v>169</v>
      </c>
      <c r="AS57" s="297" t="s">
        <v>120</v>
      </c>
      <c r="AT57" s="297" t="s">
        <v>166</v>
      </c>
      <c r="AU57" s="297" t="s">
        <v>166</v>
      </c>
      <c r="AV57" s="297" t="s">
        <v>166</v>
      </c>
      <c r="AW57" s="297" t="s">
        <v>166</v>
      </c>
      <c r="AX57" s="297" t="s">
        <v>166</v>
      </c>
      <c r="AY57" s="297" t="s">
        <v>166</v>
      </c>
      <c r="AZ57" s="297" t="s">
        <v>166</v>
      </c>
      <c r="BA57" s="297" t="s">
        <v>166</v>
      </c>
      <c r="BB57" s="71"/>
      <c r="BC57" s="69"/>
      <c r="BD57" s="71"/>
      <c r="BE57" s="71"/>
      <c r="BF57" s="69"/>
      <c r="BG57" s="71"/>
      <c r="BH57" s="71"/>
      <c r="BI57" s="69"/>
      <c r="BJ57" s="71"/>
      <c r="BK57" s="71"/>
    </row>
    <row r="58" spans="1:63" ht="3" customHeight="1" thickBot="1" x14ac:dyDescent="0.2">
      <c r="A58" s="296"/>
      <c r="B58" s="301"/>
      <c r="C58" s="297"/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301"/>
      <c r="V58" s="297"/>
      <c r="W58" s="297"/>
      <c r="X58" s="297"/>
      <c r="Y58" s="297"/>
      <c r="Z58" s="297"/>
      <c r="AA58" s="297"/>
      <c r="AB58" s="297"/>
      <c r="AC58" s="297"/>
      <c r="AD58" s="297"/>
      <c r="AE58" s="297"/>
      <c r="AF58" s="297"/>
      <c r="AG58" s="297"/>
      <c r="AH58" s="297"/>
      <c r="AI58" s="297"/>
      <c r="AJ58" s="297"/>
      <c r="AK58" s="297"/>
      <c r="AL58" s="297"/>
      <c r="AM58" s="297"/>
      <c r="AN58" s="297"/>
      <c r="AO58" s="297"/>
      <c r="AP58" s="297"/>
      <c r="AQ58" s="297"/>
      <c r="AR58" s="297"/>
      <c r="AS58" s="297"/>
      <c r="AT58" s="297"/>
      <c r="AU58" s="297"/>
      <c r="AV58" s="297"/>
      <c r="AW58" s="297"/>
      <c r="AX58" s="297"/>
      <c r="AY58" s="297"/>
      <c r="AZ58" s="297"/>
      <c r="BA58" s="297"/>
      <c r="BB58" s="71"/>
      <c r="BC58" s="69"/>
      <c r="BD58" s="71"/>
      <c r="BE58" s="71"/>
      <c r="BF58" s="69"/>
      <c r="BG58" s="71"/>
      <c r="BH58" s="71"/>
      <c r="BI58" s="69"/>
      <c r="BJ58" s="71"/>
      <c r="BK58" s="71"/>
    </row>
    <row r="59" spans="1:63" ht="3" customHeight="1" thickBot="1" x14ac:dyDescent="0.2">
      <c r="A59" s="296"/>
      <c r="B59" s="301"/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301"/>
      <c r="V59" s="297"/>
      <c r="W59" s="297"/>
      <c r="X59" s="297"/>
      <c r="Y59" s="297"/>
      <c r="Z59" s="297"/>
      <c r="AA59" s="297"/>
      <c r="AB59" s="297"/>
      <c r="AC59" s="297"/>
      <c r="AD59" s="297"/>
      <c r="AE59" s="297"/>
      <c r="AF59" s="297"/>
      <c r="AG59" s="297"/>
      <c r="AH59" s="297"/>
      <c r="AI59" s="297"/>
      <c r="AJ59" s="297"/>
      <c r="AK59" s="297"/>
      <c r="AL59" s="297"/>
      <c r="AM59" s="297"/>
      <c r="AN59" s="297"/>
      <c r="AO59" s="297"/>
      <c r="AP59" s="297"/>
      <c r="AQ59" s="297"/>
      <c r="AR59" s="297"/>
      <c r="AS59" s="297"/>
      <c r="AT59" s="297"/>
      <c r="AU59" s="297"/>
      <c r="AV59" s="297"/>
      <c r="AW59" s="297"/>
      <c r="AX59" s="297"/>
      <c r="AY59" s="297"/>
      <c r="AZ59" s="297"/>
      <c r="BA59" s="297"/>
      <c r="BB59" s="71"/>
      <c r="BC59" s="69"/>
      <c r="BD59" s="71"/>
      <c r="BE59" s="71"/>
      <c r="BF59" s="69"/>
      <c r="BG59" s="71"/>
      <c r="BH59" s="71"/>
      <c r="BI59" s="69"/>
      <c r="BJ59" s="71"/>
      <c r="BK59" s="71"/>
    </row>
    <row r="60" spans="1:63" ht="3" customHeight="1" thickBot="1" x14ac:dyDescent="0.2">
      <c r="A60" s="296"/>
      <c r="B60" s="301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301"/>
      <c r="V60" s="297"/>
      <c r="W60" s="297"/>
      <c r="X60" s="297"/>
      <c r="Y60" s="297"/>
      <c r="Z60" s="297"/>
      <c r="AA60" s="297"/>
      <c r="AB60" s="297"/>
      <c r="AC60" s="297"/>
      <c r="AD60" s="297"/>
      <c r="AE60" s="297"/>
      <c r="AF60" s="297"/>
      <c r="AG60" s="297"/>
      <c r="AH60" s="297"/>
      <c r="AI60" s="297"/>
      <c r="AJ60" s="297"/>
      <c r="AK60" s="297"/>
      <c r="AL60" s="297"/>
      <c r="AM60" s="297"/>
      <c r="AN60" s="297"/>
      <c r="AO60" s="297"/>
      <c r="AP60" s="297"/>
      <c r="AQ60" s="297"/>
      <c r="AR60" s="297"/>
      <c r="AS60" s="297"/>
      <c r="AT60" s="297"/>
      <c r="AU60" s="297"/>
      <c r="AV60" s="297"/>
      <c r="AW60" s="297"/>
      <c r="AX60" s="297"/>
      <c r="AY60" s="297"/>
      <c r="AZ60" s="297"/>
      <c r="BA60" s="297"/>
      <c r="BB60" s="71"/>
      <c r="BC60" s="69"/>
      <c r="BD60" s="71"/>
      <c r="BE60" s="71"/>
      <c r="BF60" s="69"/>
      <c r="BG60" s="71"/>
      <c r="BH60" s="71"/>
      <c r="BI60" s="69"/>
      <c r="BJ60" s="71"/>
      <c r="BK60" s="71"/>
    </row>
    <row r="61" spans="1:63" ht="3" customHeight="1" thickBot="1" x14ac:dyDescent="0.2">
      <c r="A61" s="296"/>
      <c r="B61" s="301"/>
      <c r="C61" s="297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301"/>
      <c r="V61" s="297"/>
      <c r="W61" s="297"/>
      <c r="X61" s="297"/>
      <c r="Y61" s="297"/>
      <c r="Z61" s="297"/>
      <c r="AA61" s="297"/>
      <c r="AB61" s="297"/>
      <c r="AC61" s="297"/>
      <c r="AD61" s="297"/>
      <c r="AE61" s="297"/>
      <c r="AF61" s="297"/>
      <c r="AG61" s="297"/>
      <c r="AH61" s="297"/>
      <c r="AI61" s="297"/>
      <c r="AJ61" s="297"/>
      <c r="AK61" s="297"/>
      <c r="AL61" s="297"/>
      <c r="AM61" s="297"/>
      <c r="AN61" s="297"/>
      <c r="AO61" s="297"/>
      <c r="AP61" s="297"/>
      <c r="AQ61" s="297"/>
      <c r="AR61" s="297"/>
      <c r="AS61" s="297"/>
      <c r="AT61" s="297"/>
      <c r="AU61" s="297"/>
      <c r="AV61" s="297"/>
      <c r="AW61" s="297"/>
      <c r="AX61" s="297"/>
      <c r="AY61" s="297"/>
      <c r="AZ61" s="297"/>
      <c r="BA61" s="297"/>
      <c r="BB61" s="71"/>
      <c r="BC61" s="69"/>
      <c r="BD61" s="71"/>
      <c r="BE61" s="71"/>
      <c r="BF61" s="69"/>
      <c r="BG61" s="71"/>
      <c r="BH61" s="71"/>
      <c r="BI61" s="69"/>
      <c r="BJ61" s="71"/>
      <c r="BK61" s="71"/>
    </row>
    <row r="62" spans="1:63" ht="3" customHeight="1" thickBot="1" x14ac:dyDescent="0.2">
      <c r="A62" s="296"/>
      <c r="B62" s="301"/>
      <c r="C62" s="297"/>
      <c r="D62" s="297"/>
      <c r="E62" s="297"/>
      <c r="F62" s="297"/>
      <c r="G62" s="297"/>
      <c r="H62" s="297"/>
      <c r="I62" s="297"/>
      <c r="J62" s="297"/>
      <c r="K62" s="297"/>
      <c r="L62" s="297"/>
      <c r="M62" s="297"/>
      <c r="N62" s="297"/>
      <c r="O62" s="297"/>
      <c r="P62" s="297"/>
      <c r="Q62" s="297"/>
      <c r="R62" s="297"/>
      <c r="S62" s="297"/>
      <c r="T62" s="297"/>
      <c r="U62" s="301"/>
      <c r="V62" s="297"/>
      <c r="W62" s="297"/>
      <c r="X62" s="297"/>
      <c r="Y62" s="297"/>
      <c r="Z62" s="297"/>
      <c r="AA62" s="297"/>
      <c r="AB62" s="297"/>
      <c r="AC62" s="297"/>
      <c r="AD62" s="297"/>
      <c r="AE62" s="297"/>
      <c r="AF62" s="297"/>
      <c r="AG62" s="297"/>
      <c r="AH62" s="297"/>
      <c r="AI62" s="297"/>
      <c r="AJ62" s="297"/>
      <c r="AK62" s="297"/>
      <c r="AL62" s="297"/>
      <c r="AM62" s="297"/>
      <c r="AN62" s="297"/>
      <c r="AO62" s="297"/>
      <c r="AP62" s="297"/>
      <c r="AQ62" s="297"/>
      <c r="AR62" s="297"/>
      <c r="AS62" s="297"/>
      <c r="AT62" s="297"/>
      <c r="AU62" s="297"/>
      <c r="AV62" s="297"/>
      <c r="AW62" s="297"/>
      <c r="AX62" s="297"/>
      <c r="AY62" s="297"/>
      <c r="AZ62" s="297"/>
      <c r="BA62" s="297"/>
      <c r="BB62" s="71"/>
      <c r="BC62" s="69"/>
      <c r="BD62" s="71"/>
      <c r="BE62" s="71"/>
      <c r="BF62" s="69"/>
      <c r="BG62" s="71"/>
      <c r="BH62" s="71"/>
      <c r="BI62" s="69"/>
      <c r="BJ62" s="71"/>
      <c r="BK62" s="71"/>
    </row>
    <row r="63" spans="1:63" ht="2.25" customHeight="1" thickBot="1" x14ac:dyDescent="0.2">
      <c r="A63" s="70"/>
      <c r="B63" s="298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  <c r="AF63" s="298"/>
      <c r="AG63" s="298"/>
      <c r="AH63" s="298"/>
      <c r="AI63" s="298"/>
      <c r="AJ63" s="298"/>
      <c r="AK63" s="298"/>
      <c r="AL63" s="298"/>
      <c r="AM63" s="298"/>
      <c r="AN63" s="298"/>
      <c r="AO63" s="298"/>
      <c r="AP63" s="298"/>
      <c r="AQ63" s="298"/>
      <c r="AR63" s="298"/>
      <c r="AS63" s="298"/>
      <c r="AT63" s="298"/>
      <c r="AU63" s="298"/>
      <c r="AV63" s="298"/>
      <c r="AW63" s="298"/>
      <c r="AX63" s="298"/>
      <c r="AY63" s="298"/>
      <c r="AZ63" s="298"/>
      <c r="BA63" s="298"/>
      <c r="BB63" s="71"/>
      <c r="BC63" s="69"/>
      <c r="BD63" s="71"/>
      <c r="BE63" s="71"/>
      <c r="BF63" s="69"/>
      <c r="BG63" s="71"/>
      <c r="BH63" s="71"/>
      <c r="BI63" s="69"/>
      <c r="BJ63" s="71"/>
      <c r="BK63" s="71"/>
    </row>
    <row r="64" spans="1:63" ht="3" customHeight="1" thickBot="1" x14ac:dyDescent="0.2">
      <c r="A64" s="296" t="s">
        <v>136</v>
      </c>
      <c r="B64" s="301"/>
      <c r="C64" s="297"/>
      <c r="D64" s="297"/>
      <c r="E64" s="297"/>
      <c r="F64" s="297">
        <v>8</v>
      </c>
      <c r="G64" s="297">
        <v>8</v>
      </c>
      <c r="H64" s="297">
        <v>8</v>
      </c>
      <c r="I64" s="297">
        <v>8</v>
      </c>
      <c r="J64" s="297"/>
      <c r="K64" s="297"/>
      <c r="L64" s="297"/>
      <c r="M64" s="297"/>
      <c r="N64" s="297"/>
      <c r="O64" s="297">
        <v>0</v>
      </c>
      <c r="P64" s="297"/>
      <c r="Q64" s="297"/>
      <c r="R64" s="297" t="s">
        <v>169</v>
      </c>
      <c r="S64" s="297" t="s">
        <v>166</v>
      </c>
      <c r="T64" s="297" t="s">
        <v>166</v>
      </c>
      <c r="U64" s="301"/>
      <c r="V64" s="297"/>
      <c r="W64" s="297"/>
      <c r="X64" s="297">
        <v>8</v>
      </c>
      <c r="Y64" s="297">
        <v>8</v>
      </c>
      <c r="Z64" s="297">
        <v>8</v>
      </c>
      <c r="AA64" s="297"/>
      <c r="AB64" s="297"/>
      <c r="AC64" s="297">
        <v>8</v>
      </c>
      <c r="AD64" s="297"/>
      <c r="AE64" s="297"/>
      <c r="AF64" s="297"/>
      <c r="AG64" s="297"/>
      <c r="AH64" s="297">
        <v>8</v>
      </c>
      <c r="AI64" s="297"/>
      <c r="AJ64" s="297"/>
      <c r="AK64" s="297"/>
      <c r="AL64" s="297"/>
      <c r="AM64" s="297"/>
      <c r="AN64" s="297" t="s">
        <v>120</v>
      </c>
      <c r="AO64" s="297" t="s">
        <v>169</v>
      </c>
      <c r="AP64" s="297" t="s">
        <v>119</v>
      </c>
      <c r="AQ64" s="297" t="s">
        <v>119</v>
      </c>
      <c r="AR64" s="297" t="s">
        <v>119</v>
      </c>
      <c r="AS64" s="297" t="s">
        <v>166</v>
      </c>
      <c r="AT64" s="297" t="s">
        <v>166</v>
      </c>
      <c r="AU64" s="297" t="s">
        <v>166</v>
      </c>
      <c r="AV64" s="297" t="s">
        <v>166</v>
      </c>
      <c r="AW64" s="297" t="s">
        <v>166</v>
      </c>
      <c r="AX64" s="297" t="s">
        <v>166</v>
      </c>
      <c r="AY64" s="297" t="s">
        <v>166</v>
      </c>
      <c r="AZ64" s="297" t="s">
        <v>166</v>
      </c>
      <c r="BA64" s="297" t="s">
        <v>166</v>
      </c>
      <c r="BB64" s="71"/>
      <c r="BC64" s="69"/>
      <c r="BD64" s="71"/>
      <c r="BE64" s="71"/>
      <c r="BF64" s="69"/>
      <c r="BG64" s="71"/>
      <c r="BH64" s="71"/>
      <c r="BI64" s="69"/>
      <c r="BJ64" s="71"/>
      <c r="BK64" s="71"/>
    </row>
    <row r="65" spans="1:63" ht="3" customHeight="1" thickBot="1" x14ac:dyDescent="0.2">
      <c r="A65" s="296"/>
      <c r="B65" s="301"/>
      <c r="C65" s="297"/>
      <c r="D65" s="297"/>
      <c r="E65" s="297"/>
      <c r="F65" s="297"/>
      <c r="G65" s="297"/>
      <c r="H65" s="297"/>
      <c r="I65" s="297"/>
      <c r="J65" s="297"/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301"/>
      <c r="V65" s="297"/>
      <c r="W65" s="297"/>
      <c r="X65" s="297"/>
      <c r="Y65" s="297"/>
      <c r="Z65" s="297"/>
      <c r="AA65" s="297"/>
      <c r="AB65" s="297"/>
      <c r="AC65" s="297"/>
      <c r="AD65" s="297"/>
      <c r="AE65" s="297"/>
      <c r="AF65" s="297"/>
      <c r="AG65" s="297"/>
      <c r="AH65" s="297"/>
      <c r="AI65" s="297"/>
      <c r="AJ65" s="297"/>
      <c r="AK65" s="297"/>
      <c r="AL65" s="297"/>
      <c r="AM65" s="297"/>
      <c r="AN65" s="297"/>
      <c r="AO65" s="297"/>
      <c r="AP65" s="297"/>
      <c r="AQ65" s="297"/>
      <c r="AR65" s="297"/>
      <c r="AS65" s="297"/>
      <c r="AT65" s="297"/>
      <c r="AU65" s="297"/>
      <c r="AV65" s="297"/>
      <c r="AW65" s="297"/>
      <c r="AX65" s="297"/>
      <c r="AY65" s="297"/>
      <c r="AZ65" s="297"/>
      <c r="BA65" s="297"/>
      <c r="BB65" s="71"/>
      <c r="BC65" s="69"/>
      <c r="BD65" s="71"/>
      <c r="BE65" s="71"/>
      <c r="BF65" s="69"/>
      <c r="BG65" s="71"/>
      <c r="BH65" s="71"/>
      <c r="BI65" s="69"/>
      <c r="BJ65" s="71"/>
      <c r="BK65" s="71"/>
    </row>
    <row r="66" spans="1:63" ht="3" customHeight="1" thickBot="1" x14ac:dyDescent="0.2">
      <c r="A66" s="296"/>
      <c r="B66" s="301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301"/>
      <c r="V66" s="297"/>
      <c r="W66" s="297"/>
      <c r="X66" s="297"/>
      <c r="Y66" s="297"/>
      <c r="Z66" s="297"/>
      <c r="AA66" s="297"/>
      <c r="AB66" s="297"/>
      <c r="AC66" s="297"/>
      <c r="AD66" s="297"/>
      <c r="AE66" s="297"/>
      <c r="AF66" s="297"/>
      <c r="AG66" s="297"/>
      <c r="AH66" s="297"/>
      <c r="AI66" s="297"/>
      <c r="AJ66" s="297"/>
      <c r="AK66" s="297"/>
      <c r="AL66" s="297"/>
      <c r="AM66" s="297"/>
      <c r="AN66" s="297"/>
      <c r="AO66" s="297"/>
      <c r="AP66" s="297"/>
      <c r="AQ66" s="297"/>
      <c r="AR66" s="297"/>
      <c r="AS66" s="297"/>
      <c r="AT66" s="297"/>
      <c r="AU66" s="297"/>
      <c r="AV66" s="297"/>
      <c r="AW66" s="297"/>
      <c r="AX66" s="297"/>
      <c r="AY66" s="297"/>
      <c r="AZ66" s="297"/>
      <c r="BA66" s="297"/>
      <c r="BB66" s="71"/>
      <c r="BC66" s="69"/>
      <c r="BD66" s="71"/>
      <c r="BE66" s="71"/>
      <c r="BF66" s="69"/>
      <c r="BG66" s="71"/>
      <c r="BH66" s="71"/>
      <c r="BI66" s="69"/>
      <c r="BJ66" s="71"/>
      <c r="BK66" s="71"/>
    </row>
    <row r="67" spans="1:63" ht="3" customHeight="1" thickBot="1" x14ac:dyDescent="0.2">
      <c r="A67" s="296"/>
      <c r="B67" s="301"/>
      <c r="C67" s="297"/>
      <c r="D67" s="297"/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297"/>
      <c r="P67" s="297"/>
      <c r="Q67" s="297"/>
      <c r="R67" s="297"/>
      <c r="S67" s="297"/>
      <c r="T67" s="297"/>
      <c r="U67" s="301"/>
      <c r="V67" s="297"/>
      <c r="W67" s="297"/>
      <c r="X67" s="297"/>
      <c r="Y67" s="297"/>
      <c r="Z67" s="297"/>
      <c r="AA67" s="297"/>
      <c r="AB67" s="297"/>
      <c r="AC67" s="297"/>
      <c r="AD67" s="297"/>
      <c r="AE67" s="297"/>
      <c r="AF67" s="297"/>
      <c r="AG67" s="297"/>
      <c r="AH67" s="297"/>
      <c r="AI67" s="297"/>
      <c r="AJ67" s="297"/>
      <c r="AK67" s="297"/>
      <c r="AL67" s="297"/>
      <c r="AM67" s="297"/>
      <c r="AN67" s="297"/>
      <c r="AO67" s="297"/>
      <c r="AP67" s="297"/>
      <c r="AQ67" s="297"/>
      <c r="AR67" s="297"/>
      <c r="AS67" s="297"/>
      <c r="AT67" s="297"/>
      <c r="AU67" s="297"/>
      <c r="AV67" s="297"/>
      <c r="AW67" s="297"/>
      <c r="AX67" s="297"/>
      <c r="AY67" s="297"/>
      <c r="AZ67" s="297"/>
      <c r="BA67" s="297"/>
      <c r="BB67" s="71"/>
      <c r="BC67" s="69"/>
      <c r="BD67" s="71"/>
      <c r="BE67" s="71"/>
      <c r="BF67" s="69"/>
      <c r="BG67" s="71"/>
      <c r="BH67" s="71"/>
      <c r="BI67" s="69"/>
      <c r="BJ67" s="71"/>
      <c r="BK67" s="71"/>
    </row>
    <row r="68" spans="1:63" ht="3" customHeight="1" thickBot="1" x14ac:dyDescent="0.2">
      <c r="A68" s="296"/>
      <c r="B68" s="301"/>
      <c r="C68" s="297"/>
      <c r="D68" s="297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7"/>
      <c r="T68" s="297"/>
      <c r="U68" s="301"/>
      <c r="V68" s="297"/>
      <c r="W68" s="297"/>
      <c r="X68" s="297"/>
      <c r="Y68" s="297"/>
      <c r="Z68" s="297"/>
      <c r="AA68" s="297"/>
      <c r="AB68" s="297"/>
      <c r="AC68" s="297"/>
      <c r="AD68" s="297"/>
      <c r="AE68" s="297"/>
      <c r="AF68" s="297"/>
      <c r="AG68" s="297"/>
      <c r="AH68" s="297"/>
      <c r="AI68" s="297"/>
      <c r="AJ68" s="297"/>
      <c r="AK68" s="297"/>
      <c r="AL68" s="297"/>
      <c r="AM68" s="297"/>
      <c r="AN68" s="297"/>
      <c r="AO68" s="297"/>
      <c r="AP68" s="297"/>
      <c r="AQ68" s="297"/>
      <c r="AR68" s="297"/>
      <c r="AS68" s="297"/>
      <c r="AT68" s="297"/>
      <c r="AU68" s="297"/>
      <c r="AV68" s="297"/>
      <c r="AW68" s="297"/>
      <c r="AX68" s="297"/>
      <c r="AY68" s="297"/>
      <c r="AZ68" s="297"/>
      <c r="BA68" s="297"/>
      <c r="BB68" s="71"/>
      <c r="BC68" s="69"/>
      <c r="BD68" s="71"/>
      <c r="BE68" s="71"/>
      <c r="BF68" s="69"/>
      <c r="BG68" s="71"/>
      <c r="BH68" s="71"/>
      <c r="BI68" s="69"/>
      <c r="BJ68" s="71"/>
      <c r="BK68" s="71"/>
    </row>
    <row r="69" spans="1:63" ht="3" customHeight="1" thickBot="1" x14ac:dyDescent="0.2">
      <c r="A69" s="296"/>
      <c r="B69" s="301"/>
      <c r="C69" s="297"/>
      <c r="D69" s="297"/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7"/>
      <c r="Q69" s="297"/>
      <c r="R69" s="297"/>
      <c r="S69" s="297"/>
      <c r="T69" s="297"/>
      <c r="U69" s="301"/>
      <c r="V69" s="297"/>
      <c r="W69" s="297"/>
      <c r="X69" s="297"/>
      <c r="Y69" s="297"/>
      <c r="Z69" s="297"/>
      <c r="AA69" s="297"/>
      <c r="AB69" s="297"/>
      <c r="AC69" s="297"/>
      <c r="AD69" s="297"/>
      <c r="AE69" s="297"/>
      <c r="AF69" s="297"/>
      <c r="AG69" s="297"/>
      <c r="AH69" s="297"/>
      <c r="AI69" s="297"/>
      <c r="AJ69" s="297"/>
      <c r="AK69" s="297"/>
      <c r="AL69" s="297"/>
      <c r="AM69" s="297"/>
      <c r="AN69" s="297"/>
      <c r="AO69" s="297"/>
      <c r="AP69" s="297"/>
      <c r="AQ69" s="297"/>
      <c r="AR69" s="297"/>
      <c r="AS69" s="297"/>
      <c r="AT69" s="297"/>
      <c r="AU69" s="297"/>
      <c r="AV69" s="297"/>
      <c r="AW69" s="297"/>
      <c r="AX69" s="297"/>
      <c r="AY69" s="297"/>
      <c r="AZ69" s="297"/>
      <c r="BA69" s="297"/>
      <c r="BB69" s="71"/>
      <c r="BC69" s="69"/>
      <c r="BD69" s="71"/>
      <c r="BE69" s="71"/>
      <c r="BF69" s="69"/>
      <c r="BG69" s="71"/>
      <c r="BH69" s="71"/>
      <c r="BI69" s="69"/>
      <c r="BJ69" s="71"/>
      <c r="BK69" s="71"/>
    </row>
    <row r="70" spans="1:63" ht="2.25" customHeight="1" thickBot="1" x14ac:dyDescent="0.2">
      <c r="A70" s="70"/>
      <c r="B70" s="298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8"/>
      <c r="Z70" s="298"/>
      <c r="AA70" s="298"/>
      <c r="AB70" s="298"/>
      <c r="AC70" s="298"/>
      <c r="AD70" s="298"/>
      <c r="AE70" s="298"/>
      <c r="AF70" s="298"/>
      <c r="AG70" s="298"/>
      <c r="AH70" s="298"/>
      <c r="AI70" s="298"/>
      <c r="AJ70" s="298"/>
      <c r="AK70" s="298"/>
      <c r="AL70" s="298"/>
      <c r="AM70" s="298"/>
      <c r="AN70" s="298"/>
      <c r="AO70" s="298"/>
      <c r="AP70" s="298"/>
      <c r="AQ70" s="298"/>
      <c r="AR70" s="298"/>
      <c r="AS70" s="298"/>
      <c r="AT70" s="298"/>
      <c r="AU70" s="298"/>
      <c r="AV70" s="298"/>
      <c r="AW70" s="298"/>
      <c r="AX70" s="298"/>
      <c r="AY70" s="298"/>
      <c r="AZ70" s="298"/>
      <c r="BA70" s="298"/>
      <c r="BB70" s="71"/>
      <c r="BC70" s="69"/>
      <c r="BD70" s="71"/>
      <c r="BE70" s="71"/>
      <c r="BF70" s="69"/>
      <c r="BG70" s="71"/>
      <c r="BH70" s="71"/>
      <c r="BI70" s="69"/>
      <c r="BJ70" s="71"/>
      <c r="BK70" s="71"/>
    </row>
    <row r="71" spans="1:63" ht="3" customHeight="1" thickBot="1" x14ac:dyDescent="0.2">
      <c r="A71" s="296" t="s">
        <v>135</v>
      </c>
      <c r="B71" s="297" t="s">
        <v>119</v>
      </c>
      <c r="C71" s="297"/>
      <c r="D71" s="297"/>
      <c r="E71" s="297"/>
      <c r="F71" s="297"/>
      <c r="G71" s="297"/>
      <c r="H71" s="297"/>
      <c r="I71" s="297">
        <v>8</v>
      </c>
      <c r="J71" s="297">
        <v>0</v>
      </c>
      <c r="K71" s="297"/>
      <c r="L71" s="297"/>
      <c r="M71" s="297"/>
      <c r="N71" s="297"/>
      <c r="O71" s="297">
        <v>8</v>
      </c>
      <c r="P71" s="297">
        <v>8</v>
      </c>
      <c r="Q71" s="297">
        <v>8</v>
      </c>
      <c r="R71" s="297" t="s">
        <v>169</v>
      </c>
      <c r="S71" s="297" t="s">
        <v>166</v>
      </c>
      <c r="T71" s="297" t="s">
        <v>166</v>
      </c>
      <c r="U71" s="301"/>
      <c r="V71" s="297"/>
      <c r="W71" s="297"/>
      <c r="X71" s="297"/>
      <c r="Y71" s="297"/>
      <c r="Z71" s="297"/>
      <c r="AA71" s="297"/>
      <c r="AB71" s="297"/>
      <c r="AC71" s="297"/>
      <c r="AD71" s="297">
        <v>8</v>
      </c>
      <c r="AE71" s="297" t="s">
        <v>169</v>
      </c>
      <c r="AF71" s="297" t="s">
        <v>145</v>
      </c>
      <c r="AG71" s="297" t="s">
        <v>145</v>
      </c>
      <c r="AH71" s="297" t="s">
        <v>145</v>
      </c>
      <c r="AI71" s="297" t="s">
        <v>145</v>
      </c>
      <c r="AJ71" s="297"/>
      <c r="AK71" s="297"/>
      <c r="AL71" s="297"/>
      <c r="AM71" s="303" t="s">
        <v>171</v>
      </c>
      <c r="AN71" s="303" t="s">
        <v>171</v>
      </c>
      <c r="AO71" s="303" t="s">
        <v>171</v>
      </c>
      <c r="AP71" s="303" t="s">
        <v>171</v>
      </c>
      <c r="AQ71" s="297" t="s">
        <v>136</v>
      </c>
      <c r="AR71" s="297" t="s">
        <v>136</v>
      </c>
      <c r="AS71" s="297" t="s">
        <v>163</v>
      </c>
      <c r="AT71" s="297" t="s">
        <v>163</v>
      </c>
      <c r="AU71" s="297" t="s">
        <v>163</v>
      </c>
      <c r="AV71" s="297" t="s">
        <v>163</v>
      </c>
      <c r="AW71" s="297" t="s">
        <v>163</v>
      </c>
      <c r="AX71" s="297" t="s">
        <v>163</v>
      </c>
      <c r="AY71" s="297" t="s">
        <v>163</v>
      </c>
      <c r="AZ71" s="297" t="s">
        <v>163</v>
      </c>
      <c r="BA71" s="297" t="s">
        <v>163</v>
      </c>
      <c r="BB71" s="71"/>
      <c r="BC71" s="69"/>
      <c r="BD71" s="71"/>
      <c r="BE71" s="71"/>
      <c r="BF71" s="69"/>
      <c r="BG71" s="71"/>
      <c r="BH71" s="71"/>
      <c r="BI71" s="69"/>
      <c r="BJ71" s="71"/>
      <c r="BK71" s="71"/>
    </row>
    <row r="72" spans="1:63" ht="3" customHeight="1" thickBot="1" x14ac:dyDescent="0.2">
      <c r="A72" s="296"/>
      <c r="B72" s="297"/>
      <c r="C72" s="297"/>
      <c r="D72" s="297"/>
      <c r="E72" s="297"/>
      <c r="F72" s="297"/>
      <c r="G72" s="297"/>
      <c r="H72" s="297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301"/>
      <c r="V72" s="297"/>
      <c r="W72" s="297"/>
      <c r="X72" s="297"/>
      <c r="Y72" s="297"/>
      <c r="Z72" s="297"/>
      <c r="AA72" s="297"/>
      <c r="AB72" s="297"/>
      <c r="AC72" s="297"/>
      <c r="AD72" s="297"/>
      <c r="AE72" s="297"/>
      <c r="AF72" s="297"/>
      <c r="AG72" s="297"/>
      <c r="AH72" s="297"/>
      <c r="AI72" s="297"/>
      <c r="AJ72" s="297"/>
      <c r="AK72" s="297"/>
      <c r="AL72" s="297"/>
      <c r="AM72" s="303"/>
      <c r="AN72" s="303"/>
      <c r="AO72" s="303"/>
      <c r="AP72" s="303"/>
      <c r="AQ72" s="297"/>
      <c r="AR72" s="297"/>
      <c r="AS72" s="297"/>
      <c r="AT72" s="297"/>
      <c r="AU72" s="297"/>
      <c r="AV72" s="297"/>
      <c r="AW72" s="297"/>
      <c r="AX72" s="297"/>
      <c r="AY72" s="297"/>
      <c r="AZ72" s="297"/>
      <c r="BA72" s="297"/>
      <c r="BB72" s="71"/>
      <c r="BC72" s="69"/>
      <c r="BD72" s="71"/>
      <c r="BE72" s="71"/>
      <c r="BF72" s="69"/>
      <c r="BG72" s="71"/>
      <c r="BH72" s="71"/>
      <c r="BI72" s="69"/>
      <c r="BJ72" s="71"/>
      <c r="BK72" s="71"/>
    </row>
    <row r="73" spans="1:63" ht="3" customHeight="1" thickBot="1" x14ac:dyDescent="0.2">
      <c r="A73" s="296"/>
      <c r="B73" s="297"/>
      <c r="C73" s="297"/>
      <c r="D73" s="297"/>
      <c r="E73" s="297"/>
      <c r="F73" s="297"/>
      <c r="G73" s="297"/>
      <c r="H73" s="297"/>
      <c r="I73" s="297"/>
      <c r="J73" s="297"/>
      <c r="K73" s="297"/>
      <c r="L73" s="297"/>
      <c r="M73" s="297"/>
      <c r="N73" s="297"/>
      <c r="O73" s="297"/>
      <c r="P73" s="297"/>
      <c r="Q73" s="297"/>
      <c r="R73" s="297"/>
      <c r="S73" s="297"/>
      <c r="T73" s="297"/>
      <c r="U73" s="301"/>
      <c r="V73" s="297"/>
      <c r="W73" s="297"/>
      <c r="X73" s="297"/>
      <c r="Y73" s="297"/>
      <c r="Z73" s="297"/>
      <c r="AA73" s="297"/>
      <c r="AB73" s="297"/>
      <c r="AC73" s="297"/>
      <c r="AD73" s="297"/>
      <c r="AE73" s="297"/>
      <c r="AF73" s="297"/>
      <c r="AG73" s="297"/>
      <c r="AH73" s="297"/>
      <c r="AI73" s="297"/>
      <c r="AJ73" s="297"/>
      <c r="AK73" s="297"/>
      <c r="AL73" s="297"/>
      <c r="AM73" s="303"/>
      <c r="AN73" s="303"/>
      <c r="AO73" s="303"/>
      <c r="AP73" s="303"/>
      <c r="AQ73" s="297"/>
      <c r="AR73" s="297"/>
      <c r="AS73" s="297"/>
      <c r="AT73" s="297"/>
      <c r="AU73" s="297"/>
      <c r="AV73" s="297"/>
      <c r="AW73" s="297"/>
      <c r="AX73" s="297"/>
      <c r="AY73" s="297"/>
      <c r="AZ73" s="297"/>
      <c r="BA73" s="297"/>
      <c r="BB73" s="71"/>
      <c r="BC73" s="69"/>
      <c r="BD73" s="71"/>
      <c r="BE73" s="71"/>
      <c r="BF73" s="69"/>
      <c r="BG73" s="71"/>
      <c r="BH73" s="71"/>
      <c r="BI73" s="69"/>
      <c r="BJ73" s="71"/>
      <c r="BK73" s="71"/>
    </row>
    <row r="74" spans="1:63" ht="3" customHeight="1" thickBot="1" x14ac:dyDescent="0.2">
      <c r="A74" s="296"/>
      <c r="B74" s="297"/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301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303"/>
      <c r="AN74" s="303"/>
      <c r="AO74" s="303"/>
      <c r="AP74" s="303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71"/>
      <c r="BC74" s="69"/>
      <c r="BD74" s="71"/>
      <c r="BE74" s="71"/>
      <c r="BF74" s="69"/>
      <c r="BG74" s="71"/>
      <c r="BH74" s="71"/>
      <c r="BI74" s="69"/>
      <c r="BJ74" s="71"/>
      <c r="BK74" s="71"/>
    </row>
    <row r="75" spans="1:63" ht="3" customHeight="1" thickBot="1" x14ac:dyDescent="0.2">
      <c r="A75" s="296"/>
      <c r="B75" s="297"/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301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303"/>
      <c r="AN75" s="303"/>
      <c r="AO75" s="303"/>
      <c r="AP75" s="303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71"/>
      <c r="BC75" s="69"/>
      <c r="BD75" s="71"/>
      <c r="BE75" s="71"/>
      <c r="BF75" s="69"/>
      <c r="BG75" s="71"/>
      <c r="BH75" s="71"/>
      <c r="BI75" s="69"/>
      <c r="BJ75" s="71"/>
      <c r="BK75" s="71"/>
    </row>
    <row r="76" spans="1:63" ht="3" customHeight="1" thickBot="1" x14ac:dyDescent="0.2">
      <c r="A76" s="296"/>
      <c r="B76" s="297"/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301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303"/>
      <c r="AN76" s="303"/>
      <c r="AO76" s="303"/>
      <c r="AP76" s="303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71"/>
      <c r="BC76" s="69"/>
      <c r="BD76" s="71"/>
      <c r="BE76" s="71"/>
      <c r="BF76" s="69"/>
      <c r="BG76" s="71"/>
      <c r="BH76" s="71"/>
      <c r="BI76" s="69"/>
      <c r="BJ76" s="71"/>
      <c r="BK76" s="71"/>
    </row>
    <row r="77" spans="1:63" ht="13.5" hidden="1" customHeight="1" x14ac:dyDescent="0.15">
      <c r="A77" s="70"/>
      <c r="B77" s="298"/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71"/>
      <c r="BC77" s="69"/>
      <c r="BD77" s="71"/>
      <c r="BE77" s="71"/>
      <c r="BF77" s="69"/>
      <c r="BG77" s="71"/>
      <c r="BH77" s="71"/>
      <c r="BI77" s="69"/>
      <c r="BJ77" s="71"/>
      <c r="BK77" s="71"/>
    </row>
    <row r="78" spans="1:63" ht="13.5" hidden="1" customHeight="1" x14ac:dyDescent="0.15">
      <c r="A78" s="296" t="s">
        <v>134</v>
      </c>
      <c r="B78" s="297" t="s">
        <v>163</v>
      </c>
      <c r="C78" s="297" t="s">
        <v>163</v>
      </c>
      <c r="D78" s="297" t="s">
        <v>163</v>
      </c>
      <c r="E78" s="297" t="s">
        <v>163</v>
      </c>
      <c r="F78" s="297" t="s">
        <v>163</v>
      </c>
      <c r="G78" s="297" t="s">
        <v>163</v>
      </c>
      <c r="H78" s="297" t="s">
        <v>163</v>
      </c>
      <c r="I78" s="297" t="s">
        <v>163</v>
      </c>
      <c r="J78" s="297" t="s">
        <v>163</v>
      </c>
      <c r="K78" s="297" t="s">
        <v>163</v>
      </c>
      <c r="L78" s="297" t="s">
        <v>163</v>
      </c>
      <c r="M78" s="297" t="s">
        <v>163</v>
      </c>
      <c r="N78" s="297" t="s">
        <v>163</v>
      </c>
      <c r="O78" s="297" t="s">
        <v>163</v>
      </c>
      <c r="P78" s="297" t="s">
        <v>163</v>
      </c>
      <c r="Q78" s="297" t="s">
        <v>163</v>
      </c>
      <c r="R78" s="297" t="s">
        <v>163</v>
      </c>
      <c r="S78" s="297" t="s">
        <v>163</v>
      </c>
      <c r="T78" s="297" t="s">
        <v>163</v>
      </c>
      <c r="U78" s="297" t="s">
        <v>163</v>
      </c>
      <c r="V78" s="297" t="s">
        <v>163</v>
      </c>
      <c r="W78" s="297" t="s">
        <v>163</v>
      </c>
      <c r="X78" s="297" t="s">
        <v>163</v>
      </c>
      <c r="Y78" s="297" t="s">
        <v>163</v>
      </c>
      <c r="Z78" s="297" t="s">
        <v>163</v>
      </c>
      <c r="AA78" s="297" t="s">
        <v>163</v>
      </c>
      <c r="AB78" s="297" t="s">
        <v>163</v>
      </c>
      <c r="AC78" s="297" t="s">
        <v>163</v>
      </c>
      <c r="AD78" s="297" t="s">
        <v>163</v>
      </c>
      <c r="AE78" s="297" t="s">
        <v>163</v>
      </c>
      <c r="AF78" s="297" t="s">
        <v>163</v>
      </c>
      <c r="AG78" s="297" t="s">
        <v>163</v>
      </c>
      <c r="AH78" s="297" t="s">
        <v>163</v>
      </c>
      <c r="AI78" s="297" t="s">
        <v>163</v>
      </c>
      <c r="AJ78" s="297" t="s">
        <v>163</v>
      </c>
      <c r="AK78" s="297" t="s">
        <v>163</v>
      </c>
      <c r="AL78" s="297" t="s">
        <v>163</v>
      </c>
      <c r="AM78" s="297" t="s">
        <v>163</v>
      </c>
      <c r="AN78" s="297" t="s">
        <v>163</v>
      </c>
      <c r="AO78" s="297" t="s">
        <v>163</v>
      </c>
      <c r="AP78" s="297" t="s">
        <v>163</v>
      </c>
      <c r="AQ78" s="297" t="s">
        <v>163</v>
      </c>
      <c r="AR78" s="297" t="s">
        <v>163</v>
      </c>
      <c r="AS78" s="297" t="s">
        <v>163</v>
      </c>
      <c r="AT78" s="297" t="s">
        <v>163</v>
      </c>
      <c r="AU78" s="297" t="s">
        <v>163</v>
      </c>
      <c r="AV78" s="297" t="s">
        <v>163</v>
      </c>
      <c r="AW78" s="297" t="s">
        <v>163</v>
      </c>
      <c r="AX78" s="297" t="s">
        <v>163</v>
      </c>
      <c r="AY78" s="297" t="s">
        <v>163</v>
      </c>
      <c r="AZ78" s="297" t="s">
        <v>163</v>
      </c>
      <c r="BA78" s="297" t="s">
        <v>163</v>
      </c>
      <c r="BB78" s="71"/>
      <c r="BC78" s="69"/>
      <c r="BD78" s="71"/>
      <c r="BE78" s="71"/>
      <c r="BF78" s="69"/>
      <c r="BG78" s="71"/>
      <c r="BH78" s="71"/>
      <c r="BI78" s="69"/>
      <c r="BJ78" s="71"/>
      <c r="BK78" s="71"/>
    </row>
    <row r="79" spans="1:63" ht="13.5" hidden="1" customHeight="1" x14ac:dyDescent="0.15">
      <c r="A79" s="296"/>
      <c r="B79" s="297"/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71"/>
      <c r="BC79" s="69"/>
      <c r="BD79" s="71"/>
      <c r="BE79" s="71"/>
      <c r="BF79" s="69"/>
      <c r="BG79" s="71"/>
      <c r="BH79" s="71"/>
      <c r="BI79" s="69"/>
      <c r="BJ79" s="71"/>
      <c r="BK79" s="71"/>
    </row>
    <row r="80" spans="1:63" ht="13.5" hidden="1" customHeight="1" x14ac:dyDescent="0.15">
      <c r="A80" s="296"/>
      <c r="B80" s="297"/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71"/>
      <c r="BC80" s="69"/>
      <c r="BD80" s="71"/>
      <c r="BE80" s="71"/>
      <c r="BF80" s="69"/>
      <c r="BG80" s="71"/>
      <c r="BH80" s="71"/>
      <c r="BI80" s="69"/>
      <c r="BJ80" s="71"/>
      <c r="BK80" s="71"/>
    </row>
    <row r="81" spans="1:63" ht="13.5" hidden="1" customHeight="1" x14ac:dyDescent="0.15">
      <c r="A81" s="296"/>
      <c r="B81" s="297"/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71"/>
      <c r="BC81" s="69"/>
      <c r="BD81" s="71"/>
      <c r="BE81" s="71"/>
      <c r="BF81" s="69"/>
      <c r="BG81" s="71"/>
      <c r="BH81" s="71"/>
      <c r="BI81" s="69"/>
      <c r="BJ81" s="71"/>
      <c r="BK81" s="71"/>
    </row>
    <row r="82" spans="1:63" ht="13.5" hidden="1" customHeight="1" x14ac:dyDescent="0.15">
      <c r="A82" s="296"/>
      <c r="B82" s="297"/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71"/>
      <c r="BC82" s="69"/>
      <c r="BD82" s="71"/>
      <c r="BE82" s="71"/>
      <c r="BF82" s="69"/>
      <c r="BG82" s="71"/>
      <c r="BH82" s="71"/>
      <c r="BI82" s="69"/>
      <c r="BJ82" s="71"/>
      <c r="BK82" s="71"/>
    </row>
    <row r="83" spans="1:63" ht="13.5" hidden="1" customHeight="1" x14ac:dyDescent="0.15">
      <c r="A83" s="296"/>
      <c r="B83" s="297"/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71"/>
      <c r="BC83" s="69"/>
      <c r="BD83" s="71"/>
      <c r="BE83" s="71"/>
      <c r="BF83" s="69"/>
      <c r="BG83" s="71"/>
      <c r="BH83" s="71"/>
      <c r="BI83" s="69"/>
      <c r="BJ83" s="71"/>
      <c r="BK83" s="71"/>
    </row>
    <row r="84" spans="1:63" ht="13.5" hidden="1" customHeight="1" x14ac:dyDescent="0.15">
      <c r="A84" s="70"/>
      <c r="B84" s="298"/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71"/>
      <c r="BC84" s="69"/>
      <c r="BD84" s="71"/>
      <c r="BE84" s="71"/>
      <c r="BF84" s="69"/>
      <c r="BG84" s="71"/>
      <c r="BH84" s="71"/>
      <c r="BI84" s="69"/>
      <c r="BJ84" s="71"/>
      <c r="BK84" s="71"/>
    </row>
    <row r="85" spans="1:63" ht="13.5" hidden="1" customHeight="1" x14ac:dyDescent="0.15">
      <c r="A85" s="296" t="s">
        <v>149</v>
      </c>
      <c r="B85" s="297" t="s">
        <v>163</v>
      </c>
      <c r="C85" s="297" t="s">
        <v>163</v>
      </c>
      <c r="D85" s="297" t="s">
        <v>163</v>
      </c>
      <c r="E85" s="297" t="s">
        <v>163</v>
      </c>
      <c r="F85" s="297" t="s">
        <v>163</v>
      </c>
      <c r="G85" s="297" t="s">
        <v>163</v>
      </c>
      <c r="H85" s="297" t="s">
        <v>163</v>
      </c>
      <c r="I85" s="297" t="s">
        <v>163</v>
      </c>
      <c r="J85" s="297" t="s">
        <v>163</v>
      </c>
      <c r="K85" s="297" t="s">
        <v>163</v>
      </c>
      <c r="L85" s="297" t="s">
        <v>163</v>
      </c>
      <c r="M85" s="297" t="s">
        <v>163</v>
      </c>
      <c r="N85" s="297" t="s">
        <v>163</v>
      </c>
      <c r="O85" s="297" t="s">
        <v>163</v>
      </c>
      <c r="P85" s="297" t="s">
        <v>163</v>
      </c>
      <c r="Q85" s="297" t="s">
        <v>163</v>
      </c>
      <c r="R85" s="297" t="s">
        <v>163</v>
      </c>
      <c r="S85" s="297" t="s">
        <v>163</v>
      </c>
      <c r="T85" s="297" t="s">
        <v>163</v>
      </c>
      <c r="U85" s="297" t="s">
        <v>163</v>
      </c>
      <c r="V85" s="297" t="s">
        <v>163</v>
      </c>
      <c r="W85" s="297" t="s">
        <v>163</v>
      </c>
      <c r="X85" s="297" t="s">
        <v>163</v>
      </c>
      <c r="Y85" s="297" t="s">
        <v>163</v>
      </c>
      <c r="Z85" s="297" t="s">
        <v>163</v>
      </c>
      <c r="AA85" s="297" t="s">
        <v>163</v>
      </c>
      <c r="AB85" s="297" t="s">
        <v>163</v>
      </c>
      <c r="AC85" s="297" t="s">
        <v>163</v>
      </c>
      <c r="AD85" s="297" t="s">
        <v>163</v>
      </c>
      <c r="AE85" s="297" t="s">
        <v>163</v>
      </c>
      <c r="AF85" s="297" t="s">
        <v>163</v>
      </c>
      <c r="AG85" s="297" t="s">
        <v>163</v>
      </c>
      <c r="AH85" s="297" t="s">
        <v>163</v>
      </c>
      <c r="AI85" s="297" t="s">
        <v>163</v>
      </c>
      <c r="AJ85" s="297" t="s">
        <v>163</v>
      </c>
      <c r="AK85" s="297" t="s">
        <v>163</v>
      </c>
      <c r="AL85" s="297" t="s">
        <v>163</v>
      </c>
      <c r="AM85" s="297" t="s">
        <v>163</v>
      </c>
      <c r="AN85" s="297" t="s">
        <v>163</v>
      </c>
      <c r="AO85" s="297" t="s">
        <v>163</v>
      </c>
      <c r="AP85" s="297" t="s">
        <v>163</v>
      </c>
      <c r="AQ85" s="297" t="s">
        <v>163</v>
      </c>
      <c r="AR85" s="297" t="s">
        <v>163</v>
      </c>
      <c r="AS85" s="297" t="s">
        <v>163</v>
      </c>
      <c r="AT85" s="297" t="s">
        <v>163</v>
      </c>
      <c r="AU85" s="297" t="s">
        <v>163</v>
      </c>
      <c r="AV85" s="297" t="s">
        <v>163</v>
      </c>
      <c r="AW85" s="297" t="s">
        <v>163</v>
      </c>
      <c r="AX85" s="297" t="s">
        <v>163</v>
      </c>
      <c r="AY85" s="297" t="s">
        <v>163</v>
      </c>
      <c r="AZ85" s="297" t="s">
        <v>163</v>
      </c>
      <c r="BA85" s="297" t="s">
        <v>163</v>
      </c>
      <c r="BB85" s="71"/>
      <c r="BC85" s="69"/>
      <c r="BD85" s="71"/>
      <c r="BE85" s="71"/>
      <c r="BF85" s="69"/>
      <c r="BG85" s="71"/>
      <c r="BH85" s="71"/>
      <c r="BI85" s="69"/>
      <c r="BJ85" s="71"/>
      <c r="BK85" s="71"/>
    </row>
    <row r="86" spans="1:63" ht="13.5" hidden="1" customHeight="1" x14ac:dyDescent="0.15">
      <c r="A86" s="296"/>
      <c r="B86" s="297"/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71"/>
      <c r="BC86" s="69"/>
      <c r="BD86" s="71"/>
      <c r="BE86" s="71"/>
      <c r="BF86" s="69"/>
      <c r="BG86" s="71"/>
      <c r="BH86" s="71"/>
      <c r="BI86" s="69"/>
      <c r="BJ86" s="71"/>
      <c r="BK86" s="71"/>
    </row>
    <row r="87" spans="1:63" ht="13.5" hidden="1" customHeight="1" x14ac:dyDescent="0.15">
      <c r="A87" s="296"/>
      <c r="B87" s="297"/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71"/>
      <c r="BC87" s="69"/>
      <c r="BD87" s="71"/>
      <c r="BE87" s="71"/>
      <c r="BF87" s="69"/>
      <c r="BG87" s="71"/>
      <c r="BH87" s="71"/>
      <c r="BI87" s="69"/>
      <c r="BJ87" s="71"/>
      <c r="BK87" s="71"/>
    </row>
    <row r="88" spans="1:63" ht="13.5" hidden="1" customHeight="1" x14ac:dyDescent="0.15">
      <c r="A88" s="296"/>
      <c r="B88" s="297"/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71"/>
      <c r="BC88" s="69"/>
      <c r="BD88" s="71"/>
      <c r="BE88" s="71"/>
      <c r="BF88" s="69"/>
      <c r="BG88" s="71"/>
      <c r="BH88" s="71"/>
      <c r="BI88" s="69"/>
      <c r="BJ88" s="71"/>
      <c r="BK88" s="71"/>
    </row>
    <row r="89" spans="1:63" ht="13.5" hidden="1" customHeight="1" x14ac:dyDescent="0.15">
      <c r="A89" s="296"/>
      <c r="B89" s="297"/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71"/>
      <c r="BC89" s="69"/>
      <c r="BD89" s="71"/>
      <c r="BE89" s="71"/>
      <c r="BF89" s="69"/>
      <c r="BG89" s="71"/>
      <c r="BH89" s="71"/>
      <c r="BI89" s="69"/>
      <c r="BJ89" s="71"/>
      <c r="BK89" s="71"/>
    </row>
    <row r="90" spans="1:63" ht="13.5" hidden="1" customHeight="1" x14ac:dyDescent="0.15">
      <c r="A90" s="296"/>
      <c r="B90" s="297"/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71"/>
      <c r="BC90" s="69"/>
      <c r="BD90" s="71"/>
      <c r="BE90" s="71"/>
      <c r="BF90" s="69"/>
      <c r="BG90" s="71"/>
      <c r="BH90" s="71"/>
      <c r="BI90" s="69"/>
      <c r="BJ90" s="71"/>
      <c r="BK90" s="71"/>
    </row>
    <row r="91" spans="1:63" ht="13.5" hidden="1" customHeight="1" x14ac:dyDescent="0.15">
      <c r="A91" s="70"/>
      <c r="B91" s="298"/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71"/>
      <c r="BC91" s="69"/>
      <c r="BD91" s="71"/>
      <c r="BE91" s="71"/>
      <c r="BF91" s="69"/>
      <c r="BG91" s="71"/>
      <c r="BH91" s="71"/>
      <c r="BI91" s="69"/>
      <c r="BJ91" s="71"/>
      <c r="BK91" s="71"/>
    </row>
    <row r="92" spans="1:63" ht="13.5" hidden="1" customHeight="1" x14ac:dyDescent="0.15">
      <c r="A92" s="296" t="s">
        <v>148</v>
      </c>
      <c r="B92" s="297" t="s">
        <v>163</v>
      </c>
      <c r="C92" s="297" t="s">
        <v>163</v>
      </c>
      <c r="D92" s="297" t="s">
        <v>163</v>
      </c>
      <c r="E92" s="297" t="s">
        <v>163</v>
      </c>
      <c r="F92" s="297" t="s">
        <v>163</v>
      </c>
      <c r="G92" s="297" t="s">
        <v>163</v>
      </c>
      <c r="H92" s="297" t="s">
        <v>163</v>
      </c>
      <c r="I92" s="297" t="s">
        <v>163</v>
      </c>
      <c r="J92" s="297" t="s">
        <v>163</v>
      </c>
      <c r="K92" s="297" t="s">
        <v>163</v>
      </c>
      <c r="L92" s="297" t="s">
        <v>163</v>
      </c>
      <c r="M92" s="297" t="s">
        <v>163</v>
      </c>
      <c r="N92" s="297" t="s">
        <v>163</v>
      </c>
      <c r="O92" s="297" t="s">
        <v>163</v>
      </c>
      <c r="P92" s="297" t="s">
        <v>163</v>
      </c>
      <c r="Q92" s="297" t="s">
        <v>163</v>
      </c>
      <c r="R92" s="297" t="s">
        <v>163</v>
      </c>
      <c r="S92" s="297" t="s">
        <v>163</v>
      </c>
      <c r="T92" s="297" t="s">
        <v>163</v>
      </c>
      <c r="U92" s="297" t="s">
        <v>163</v>
      </c>
      <c r="V92" s="297" t="s">
        <v>163</v>
      </c>
      <c r="W92" s="297" t="s">
        <v>163</v>
      </c>
      <c r="X92" s="297" t="s">
        <v>163</v>
      </c>
      <c r="Y92" s="297" t="s">
        <v>163</v>
      </c>
      <c r="Z92" s="297" t="s">
        <v>163</v>
      </c>
      <c r="AA92" s="297" t="s">
        <v>163</v>
      </c>
      <c r="AB92" s="297" t="s">
        <v>163</v>
      </c>
      <c r="AC92" s="297" t="s">
        <v>163</v>
      </c>
      <c r="AD92" s="297" t="s">
        <v>163</v>
      </c>
      <c r="AE92" s="297" t="s">
        <v>163</v>
      </c>
      <c r="AF92" s="297" t="s">
        <v>163</v>
      </c>
      <c r="AG92" s="297" t="s">
        <v>163</v>
      </c>
      <c r="AH92" s="297" t="s">
        <v>163</v>
      </c>
      <c r="AI92" s="297" t="s">
        <v>163</v>
      </c>
      <c r="AJ92" s="297" t="s">
        <v>163</v>
      </c>
      <c r="AK92" s="297" t="s">
        <v>163</v>
      </c>
      <c r="AL92" s="297" t="s">
        <v>163</v>
      </c>
      <c r="AM92" s="297" t="s">
        <v>163</v>
      </c>
      <c r="AN92" s="297" t="s">
        <v>163</v>
      </c>
      <c r="AO92" s="297" t="s">
        <v>163</v>
      </c>
      <c r="AP92" s="297" t="s">
        <v>163</v>
      </c>
      <c r="AQ92" s="297" t="s">
        <v>163</v>
      </c>
      <c r="AR92" s="297" t="s">
        <v>163</v>
      </c>
      <c r="AS92" s="297" t="s">
        <v>163</v>
      </c>
      <c r="AT92" s="297" t="s">
        <v>163</v>
      </c>
      <c r="AU92" s="297" t="s">
        <v>163</v>
      </c>
      <c r="AV92" s="297" t="s">
        <v>163</v>
      </c>
      <c r="AW92" s="297" t="s">
        <v>163</v>
      </c>
      <c r="AX92" s="297" t="s">
        <v>163</v>
      </c>
      <c r="AY92" s="297" t="s">
        <v>163</v>
      </c>
      <c r="AZ92" s="297" t="s">
        <v>163</v>
      </c>
      <c r="BA92" s="297" t="s">
        <v>163</v>
      </c>
      <c r="BB92" s="71"/>
      <c r="BC92" s="69"/>
      <c r="BD92" s="71"/>
      <c r="BE92" s="71"/>
      <c r="BF92" s="69"/>
      <c r="BG92" s="71"/>
      <c r="BH92" s="71"/>
      <c r="BI92" s="69"/>
      <c r="BJ92" s="71"/>
      <c r="BK92" s="71"/>
    </row>
    <row r="93" spans="1:63" ht="13.5" hidden="1" customHeight="1" x14ac:dyDescent="0.15">
      <c r="A93" s="296"/>
      <c r="B93" s="297"/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71"/>
      <c r="BC93" s="69"/>
      <c r="BD93" s="71"/>
      <c r="BE93" s="71"/>
      <c r="BF93" s="69"/>
      <c r="BG93" s="71"/>
      <c r="BH93" s="71"/>
      <c r="BI93" s="69"/>
      <c r="BJ93" s="71"/>
      <c r="BK93" s="71"/>
    </row>
    <row r="94" spans="1:63" ht="13.5" hidden="1" customHeight="1" x14ac:dyDescent="0.15">
      <c r="A94" s="296"/>
      <c r="B94" s="297"/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71"/>
      <c r="BC94" s="69"/>
      <c r="BD94" s="71"/>
      <c r="BE94" s="71"/>
      <c r="BF94" s="69"/>
      <c r="BG94" s="71"/>
      <c r="BH94" s="71"/>
      <c r="BI94" s="69"/>
      <c r="BJ94" s="71"/>
      <c r="BK94" s="71"/>
    </row>
    <row r="95" spans="1:63" ht="13.5" hidden="1" customHeight="1" x14ac:dyDescent="0.15">
      <c r="A95" s="296"/>
      <c r="B95" s="297"/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71"/>
      <c r="BC95" s="69"/>
      <c r="BD95" s="71"/>
      <c r="BE95" s="71"/>
      <c r="BF95" s="69"/>
      <c r="BG95" s="71"/>
      <c r="BH95" s="71"/>
      <c r="BI95" s="69"/>
      <c r="BJ95" s="71"/>
      <c r="BK95" s="71"/>
    </row>
    <row r="96" spans="1:63" ht="13.5" hidden="1" customHeight="1" x14ac:dyDescent="0.15">
      <c r="A96" s="296"/>
      <c r="B96" s="297"/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71"/>
      <c r="BC96" s="69"/>
      <c r="BD96" s="71"/>
      <c r="BE96" s="71"/>
      <c r="BF96" s="69"/>
      <c r="BG96" s="71"/>
      <c r="BH96" s="71"/>
      <c r="BI96" s="69"/>
      <c r="BJ96" s="71"/>
      <c r="BK96" s="71"/>
    </row>
    <row r="97" spans="1:63" ht="13.5" hidden="1" customHeight="1" x14ac:dyDescent="0.15">
      <c r="A97" s="296"/>
      <c r="B97" s="297"/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71"/>
      <c r="BC97" s="69"/>
      <c r="BD97" s="71"/>
      <c r="BE97" s="71"/>
      <c r="BF97" s="69"/>
      <c r="BG97" s="71"/>
      <c r="BH97" s="71"/>
      <c r="BI97" s="69"/>
      <c r="BJ97" s="71"/>
      <c r="BK97" s="71"/>
    </row>
    <row r="98" spans="1:63" ht="13.5" hidden="1" customHeight="1" x14ac:dyDescent="0.15">
      <c r="A98" s="70"/>
      <c r="B98" s="298"/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71"/>
      <c r="BC98" s="69"/>
      <c r="BD98" s="71"/>
      <c r="BE98" s="71"/>
      <c r="BF98" s="69"/>
      <c r="BG98" s="71"/>
      <c r="BH98" s="71"/>
      <c r="BI98" s="69"/>
      <c r="BJ98" s="71"/>
      <c r="BK98" s="71"/>
    </row>
    <row r="99" spans="1:63" ht="13.5" hidden="1" customHeight="1" x14ac:dyDescent="0.15">
      <c r="A99" s="296" t="s">
        <v>147</v>
      </c>
      <c r="B99" s="297" t="s">
        <v>163</v>
      </c>
      <c r="C99" s="297" t="s">
        <v>163</v>
      </c>
      <c r="D99" s="297" t="s">
        <v>163</v>
      </c>
      <c r="E99" s="297" t="s">
        <v>163</v>
      </c>
      <c r="F99" s="297" t="s">
        <v>163</v>
      </c>
      <c r="G99" s="297" t="s">
        <v>163</v>
      </c>
      <c r="H99" s="297" t="s">
        <v>163</v>
      </c>
      <c r="I99" s="297" t="s">
        <v>163</v>
      </c>
      <c r="J99" s="297" t="s">
        <v>163</v>
      </c>
      <c r="K99" s="297" t="s">
        <v>163</v>
      </c>
      <c r="L99" s="297" t="s">
        <v>163</v>
      </c>
      <c r="M99" s="297" t="s">
        <v>163</v>
      </c>
      <c r="N99" s="297" t="s">
        <v>163</v>
      </c>
      <c r="O99" s="297" t="s">
        <v>163</v>
      </c>
      <c r="P99" s="297" t="s">
        <v>163</v>
      </c>
      <c r="Q99" s="297" t="s">
        <v>163</v>
      </c>
      <c r="R99" s="297" t="s">
        <v>163</v>
      </c>
      <c r="S99" s="297" t="s">
        <v>163</v>
      </c>
      <c r="T99" s="297" t="s">
        <v>163</v>
      </c>
      <c r="U99" s="297" t="s">
        <v>163</v>
      </c>
      <c r="V99" s="297" t="s">
        <v>163</v>
      </c>
      <c r="W99" s="297" t="s">
        <v>163</v>
      </c>
      <c r="X99" s="297" t="s">
        <v>163</v>
      </c>
      <c r="Y99" s="297" t="s">
        <v>163</v>
      </c>
      <c r="Z99" s="297" t="s">
        <v>163</v>
      </c>
      <c r="AA99" s="297" t="s">
        <v>163</v>
      </c>
      <c r="AB99" s="297" t="s">
        <v>163</v>
      </c>
      <c r="AC99" s="297" t="s">
        <v>163</v>
      </c>
      <c r="AD99" s="297" t="s">
        <v>163</v>
      </c>
      <c r="AE99" s="297" t="s">
        <v>163</v>
      </c>
      <c r="AF99" s="297" t="s">
        <v>163</v>
      </c>
      <c r="AG99" s="297" t="s">
        <v>163</v>
      </c>
      <c r="AH99" s="297" t="s">
        <v>163</v>
      </c>
      <c r="AI99" s="297" t="s">
        <v>163</v>
      </c>
      <c r="AJ99" s="297" t="s">
        <v>163</v>
      </c>
      <c r="AK99" s="297" t="s">
        <v>163</v>
      </c>
      <c r="AL99" s="297" t="s">
        <v>163</v>
      </c>
      <c r="AM99" s="297" t="s">
        <v>163</v>
      </c>
      <c r="AN99" s="297" t="s">
        <v>163</v>
      </c>
      <c r="AO99" s="297" t="s">
        <v>163</v>
      </c>
      <c r="AP99" s="297" t="s">
        <v>163</v>
      </c>
      <c r="AQ99" s="297" t="s">
        <v>163</v>
      </c>
      <c r="AR99" s="297" t="s">
        <v>163</v>
      </c>
      <c r="AS99" s="297" t="s">
        <v>163</v>
      </c>
      <c r="AT99" s="297" t="s">
        <v>163</v>
      </c>
      <c r="AU99" s="297" t="s">
        <v>163</v>
      </c>
      <c r="AV99" s="297" t="s">
        <v>163</v>
      </c>
      <c r="AW99" s="297" t="s">
        <v>163</v>
      </c>
      <c r="AX99" s="297" t="s">
        <v>163</v>
      </c>
      <c r="AY99" s="297" t="s">
        <v>163</v>
      </c>
      <c r="AZ99" s="297" t="s">
        <v>163</v>
      </c>
      <c r="BA99" s="297" t="s">
        <v>163</v>
      </c>
      <c r="BB99" s="71"/>
      <c r="BC99" s="69"/>
      <c r="BD99" s="71"/>
      <c r="BE99" s="71"/>
      <c r="BF99" s="69"/>
      <c r="BG99" s="71"/>
      <c r="BH99" s="71"/>
      <c r="BI99" s="69"/>
      <c r="BJ99" s="71"/>
      <c r="BK99" s="71"/>
    </row>
    <row r="100" spans="1:63" ht="13.5" hidden="1" customHeight="1" x14ac:dyDescent="0.15">
      <c r="A100" s="296"/>
      <c r="B100" s="297"/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71"/>
      <c r="BC100" s="69"/>
      <c r="BD100" s="71"/>
      <c r="BE100" s="71"/>
      <c r="BF100" s="69"/>
      <c r="BG100" s="71"/>
      <c r="BH100" s="71"/>
      <c r="BI100" s="69"/>
      <c r="BJ100" s="71"/>
      <c r="BK100" s="71"/>
    </row>
    <row r="101" spans="1:63" ht="13.5" hidden="1" customHeight="1" x14ac:dyDescent="0.15">
      <c r="A101" s="296"/>
      <c r="B101" s="297"/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71"/>
      <c r="BC101" s="69"/>
      <c r="BD101" s="71"/>
      <c r="BE101" s="71"/>
      <c r="BF101" s="69"/>
      <c r="BG101" s="71"/>
      <c r="BH101" s="71"/>
      <c r="BI101" s="69"/>
      <c r="BJ101" s="71"/>
      <c r="BK101" s="71"/>
    </row>
    <row r="102" spans="1:63" ht="13.5" hidden="1" customHeight="1" x14ac:dyDescent="0.15">
      <c r="A102" s="296"/>
      <c r="B102" s="297"/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71"/>
      <c r="BC102" s="69"/>
      <c r="BD102" s="71"/>
      <c r="BE102" s="71"/>
      <c r="BF102" s="69"/>
      <c r="BG102" s="71"/>
      <c r="BH102" s="71"/>
      <c r="BI102" s="69"/>
      <c r="BJ102" s="71"/>
      <c r="BK102" s="71"/>
    </row>
    <row r="103" spans="1:63" ht="13.5" hidden="1" customHeight="1" x14ac:dyDescent="0.15">
      <c r="A103" s="296"/>
      <c r="B103" s="297"/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71"/>
      <c r="BC103" s="69"/>
      <c r="BD103" s="71"/>
      <c r="BE103" s="71"/>
      <c r="BF103" s="69"/>
      <c r="BG103" s="71"/>
      <c r="BH103" s="71"/>
      <c r="BI103" s="69"/>
      <c r="BJ103" s="71"/>
      <c r="BK103" s="71"/>
    </row>
    <row r="104" spans="1:63" ht="13.5" hidden="1" customHeight="1" x14ac:dyDescent="0.15">
      <c r="A104" s="296"/>
      <c r="B104" s="297"/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71"/>
      <c r="BC104" s="69"/>
      <c r="BD104" s="71"/>
      <c r="BE104" s="71"/>
      <c r="BF104" s="69"/>
      <c r="BG104" s="71"/>
      <c r="BH104" s="71"/>
      <c r="BI104" s="69"/>
      <c r="BJ104" s="71"/>
      <c r="BK104" s="71"/>
    </row>
    <row r="105" spans="1:63" ht="13.5" hidden="1" customHeight="1" x14ac:dyDescent="0.15">
      <c r="A105" s="70"/>
      <c r="B105" s="298"/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71"/>
      <c r="BC105" s="69"/>
      <c r="BD105" s="71"/>
      <c r="BE105" s="71"/>
      <c r="BF105" s="69"/>
      <c r="BG105" s="71"/>
      <c r="BH105" s="71"/>
      <c r="BI105" s="69"/>
      <c r="BJ105" s="71"/>
      <c r="BK105" s="71"/>
    </row>
    <row r="106" spans="1:63" ht="13.5" hidden="1" customHeight="1" x14ac:dyDescent="0.15">
      <c r="A106" s="296" t="s">
        <v>146</v>
      </c>
      <c r="B106" s="297" t="s">
        <v>163</v>
      </c>
      <c r="C106" s="297" t="s">
        <v>163</v>
      </c>
      <c r="D106" s="297" t="s">
        <v>163</v>
      </c>
      <c r="E106" s="297" t="s">
        <v>163</v>
      </c>
      <c r="F106" s="297" t="s">
        <v>163</v>
      </c>
      <c r="G106" s="297" t="s">
        <v>163</v>
      </c>
      <c r="H106" s="297" t="s">
        <v>163</v>
      </c>
      <c r="I106" s="297" t="s">
        <v>163</v>
      </c>
      <c r="J106" s="297" t="s">
        <v>163</v>
      </c>
      <c r="K106" s="297" t="s">
        <v>163</v>
      </c>
      <c r="L106" s="297" t="s">
        <v>163</v>
      </c>
      <c r="M106" s="297" t="s">
        <v>163</v>
      </c>
      <c r="N106" s="297" t="s">
        <v>163</v>
      </c>
      <c r="O106" s="297" t="s">
        <v>163</v>
      </c>
      <c r="P106" s="297" t="s">
        <v>163</v>
      </c>
      <c r="Q106" s="297" t="s">
        <v>163</v>
      </c>
      <c r="R106" s="297" t="s">
        <v>163</v>
      </c>
      <c r="S106" s="297" t="s">
        <v>163</v>
      </c>
      <c r="T106" s="297" t="s">
        <v>163</v>
      </c>
      <c r="U106" s="297" t="s">
        <v>163</v>
      </c>
      <c r="V106" s="297" t="s">
        <v>163</v>
      </c>
      <c r="W106" s="297" t="s">
        <v>163</v>
      </c>
      <c r="X106" s="297" t="s">
        <v>163</v>
      </c>
      <c r="Y106" s="297" t="s">
        <v>163</v>
      </c>
      <c r="Z106" s="297" t="s">
        <v>163</v>
      </c>
      <c r="AA106" s="297" t="s">
        <v>163</v>
      </c>
      <c r="AB106" s="297" t="s">
        <v>163</v>
      </c>
      <c r="AC106" s="297" t="s">
        <v>163</v>
      </c>
      <c r="AD106" s="297" t="s">
        <v>163</v>
      </c>
      <c r="AE106" s="297" t="s">
        <v>163</v>
      </c>
      <c r="AF106" s="297" t="s">
        <v>163</v>
      </c>
      <c r="AG106" s="297" t="s">
        <v>163</v>
      </c>
      <c r="AH106" s="297" t="s">
        <v>163</v>
      </c>
      <c r="AI106" s="297" t="s">
        <v>163</v>
      </c>
      <c r="AJ106" s="297" t="s">
        <v>163</v>
      </c>
      <c r="AK106" s="297" t="s">
        <v>163</v>
      </c>
      <c r="AL106" s="297" t="s">
        <v>163</v>
      </c>
      <c r="AM106" s="297" t="s">
        <v>163</v>
      </c>
      <c r="AN106" s="297" t="s">
        <v>163</v>
      </c>
      <c r="AO106" s="297" t="s">
        <v>163</v>
      </c>
      <c r="AP106" s="297" t="s">
        <v>163</v>
      </c>
      <c r="AQ106" s="297" t="s">
        <v>163</v>
      </c>
      <c r="AR106" s="297" t="s">
        <v>163</v>
      </c>
      <c r="AS106" s="297" t="s">
        <v>163</v>
      </c>
      <c r="AT106" s="297" t="s">
        <v>163</v>
      </c>
      <c r="AU106" s="297" t="s">
        <v>163</v>
      </c>
      <c r="AV106" s="297" t="s">
        <v>163</v>
      </c>
      <c r="AW106" s="297" t="s">
        <v>163</v>
      </c>
      <c r="AX106" s="297" t="s">
        <v>163</v>
      </c>
      <c r="AY106" s="297" t="s">
        <v>163</v>
      </c>
      <c r="AZ106" s="297" t="s">
        <v>163</v>
      </c>
      <c r="BA106" s="297" t="s">
        <v>163</v>
      </c>
      <c r="BB106" s="71"/>
      <c r="BC106" s="69"/>
      <c r="BD106" s="71"/>
      <c r="BE106" s="71"/>
      <c r="BF106" s="69"/>
      <c r="BG106" s="71"/>
      <c r="BH106" s="71"/>
      <c r="BI106" s="69"/>
      <c r="BJ106" s="71"/>
      <c r="BK106" s="71"/>
    </row>
    <row r="107" spans="1:63" ht="13.5" hidden="1" customHeight="1" x14ac:dyDescent="0.15">
      <c r="A107" s="296"/>
      <c r="B107" s="297"/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71"/>
      <c r="BC107" s="69"/>
      <c r="BD107" s="71"/>
      <c r="BE107" s="71"/>
      <c r="BF107" s="69"/>
      <c r="BG107" s="71"/>
      <c r="BH107" s="71"/>
      <c r="BI107" s="69"/>
      <c r="BJ107" s="71"/>
      <c r="BK107" s="71"/>
    </row>
    <row r="108" spans="1:63" ht="13.5" hidden="1" customHeight="1" x14ac:dyDescent="0.15">
      <c r="A108" s="296"/>
      <c r="B108" s="297"/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71"/>
      <c r="BC108" s="69"/>
      <c r="BD108" s="71"/>
      <c r="BE108" s="71"/>
      <c r="BF108" s="69"/>
      <c r="BG108" s="71"/>
      <c r="BH108" s="71"/>
      <c r="BI108" s="69"/>
      <c r="BJ108" s="71"/>
      <c r="BK108" s="71"/>
    </row>
    <row r="109" spans="1:63" ht="13.5" hidden="1" customHeight="1" x14ac:dyDescent="0.15">
      <c r="A109" s="296"/>
      <c r="B109" s="297"/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71"/>
      <c r="BC109" s="69"/>
      <c r="BD109" s="71"/>
      <c r="BE109" s="71"/>
      <c r="BF109" s="69"/>
      <c r="BG109" s="71"/>
      <c r="BH109" s="71"/>
      <c r="BI109" s="69"/>
      <c r="BJ109" s="71"/>
      <c r="BK109" s="71"/>
    </row>
    <row r="110" spans="1:63" ht="13.5" hidden="1" customHeight="1" x14ac:dyDescent="0.15">
      <c r="A110" s="296"/>
      <c r="B110" s="297"/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71"/>
      <c r="BC110" s="69"/>
      <c r="BD110" s="71"/>
      <c r="BE110" s="71"/>
      <c r="BF110" s="69"/>
      <c r="BG110" s="71"/>
      <c r="BH110" s="71"/>
      <c r="BI110" s="69"/>
      <c r="BJ110" s="71"/>
      <c r="BK110" s="71"/>
    </row>
    <row r="111" spans="1:63" ht="13.5" hidden="1" customHeight="1" x14ac:dyDescent="0.15">
      <c r="A111" s="296"/>
      <c r="B111" s="297"/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71"/>
      <c r="BC111" s="69"/>
      <c r="BD111" s="71"/>
      <c r="BE111" s="71"/>
      <c r="BF111" s="69"/>
      <c r="BG111" s="71"/>
      <c r="BH111" s="71"/>
      <c r="BI111" s="69"/>
      <c r="BJ111" s="71"/>
      <c r="BK111" s="71"/>
    </row>
    <row r="112" spans="1:63" ht="13.5" hidden="1" customHeight="1" x14ac:dyDescent="0.15">
      <c r="A112" s="70"/>
      <c r="B112" s="298"/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71"/>
      <c r="BC112" s="69"/>
      <c r="BD112" s="71"/>
      <c r="BE112" s="71"/>
      <c r="BF112" s="69"/>
      <c r="BG112" s="71"/>
      <c r="BH112" s="71"/>
      <c r="BI112" s="69"/>
      <c r="BJ112" s="71"/>
      <c r="BK112" s="71"/>
    </row>
    <row r="113" spans="1:63" ht="13.5" hidden="1" customHeight="1" x14ac:dyDescent="0.15">
      <c r="A113" s="296" t="s">
        <v>145</v>
      </c>
      <c r="B113" s="297" t="s">
        <v>163</v>
      </c>
      <c r="C113" s="297" t="s">
        <v>163</v>
      </c>
      <c r="D113" s="297" t="s">
        <v>163</v>
      </c>
      <c r="E113" s="297" t="s">
        <v>163</v>
      </c>
      <c r="F113" s="297" t="s">
        <v>163</v>
      </c>
      <c r="G113" s="297" t="s">
        <v>163</v>
      </c>
      <c r="H113" s="297" t="s">
        <v>163</v>
      </c>
      <c r="I113" s="297" t="s">
        <v>163</v>
      </c>
      <c r="J113" s="297" t="s">
        <v>163</v>
      </c>
      <c r="K113" s="297" t="s">
        <v>163</v>
      </c>
      <c r="L113" s="297" t="s">
        <v>163</v>
      </c>
      <c r="M113" s="297" t="s">
        <v>163</v>
      </c>
      <c r="N113" s="297" t="s">
        <v>163</v>
      </c>
      <c r="O113" s="297" t="s">
        <v>163</v>
      </c>
      <c r="P113" s="297" t="s">
        <v>163</v>
      </c>
      <c r="Q113" s="297" t="s">
        <v>163</v>
      </c>
      <c r="R113" s="297" t="s">
        <v>163</v>
      </c>
      <c r="S113" s="297" t="s">
        <v>163</v>
      </c>
      <c r="T113" s="297" t="s">
        <v>163</v>
      </c>
      <c r="U113" s="297" t="s">
        <v>163</v>
      </c>
      <c r="V113" s="297" t="s">
        <v>163</v>
      </c>
      <c r="W113" s="297" t="s">
        <v>163</v>
      </c>
      <c r="X113" s="297" t="s">
        <v>163</v>
      </c>
      <c r="Y113" s="297" t="s">
        <v>163</v>
      </c>
      <c r="Z113" s="297" t="s">
        <v>163</v>
      </c>
      <c r="AA113" s="297" t="s">
        <v>163</v>
      </c>
      <c r="AB113" s="297" t="s">
        <v>163</v>
      </c>
      <c r="AC113" s="297" t="s">
        <v>163</v>
      </c>
      <c r="AD113" s="297" t="s">
        <v>163</v>
      </c>
      <c r="AE113" s="297" t="s">
        <v>163</v>
      </c>
      <c r="AF113" s="297" t="s">
        <v>163</v>
      </c>
      <c r="AG113" s="297" t="s">
        <v>163</v>
      </c>
      <c r="AH113" s="297" t="s">
        <v>163</v>
      </c>
      <c r="AI113" s="297" t="s">
        <v>163</v>
      </c>
      <c r="AJ113" s="297" t="s">
        <v>163</v>
      </c>
      <c r="AK113" s="297" t="s">
        <v>163</v>
      </c>
      <c r="AL113" s="297" t="s">
        <v>163</v>
      </c>
      <c r="AM113" s="297" t="s">
        <v>163</v>
      </c>
      <c r="AN113" s="297" t="s">
        <v>163</v>
      </c>
      <c r="AO113" s="297" t="s">
        <v>163</v>
      </c>
      <c r="AP113" s="297" t="s">
        <v>163</v>
      </c>
      <c r="AQ113" s="297" t="s">
        <v>163</v>
      </c>
      <c r="AR113" s="297" t="s">
        <v>163</v>
      </c>
      <c r="AS113" s="297" t="s">
        <v>163</v>
      </c>
      <c r="AT113" s="297" t="s">
        <v>163</v>
      </c>
      <c r="AU113" s="297" t="s">
        <v>163</v>
      </c>
      <c r="AV113" s="297" t="s">
        <v>163</v>
      </c>
      <c r="AW113" s="297" t="s">
        <v>163</v>
      </c>
      <c r="AX113" s="297" t="s">
        <v>163</v>
      </c>
      <c r="AY113" s="297" t="s">
        <v>163</v>
      </c>
      <c r="AZ113" s="297" t="s">
        <v>163</v>
      </c>
      <c r="BA113" s="297" t="s">
        <v>163</v>
      </c>
      <c r="BB113" s="71"/>
      <c r="BC113" s="69"/>
      <c r="BD113" s="71"/>
      <c r="BE113" s="71"/>
      <c r="BF113" s="69"/>
      <c r="BG113" s="71"/>
      <c r="BH113" s="71"/>
      <c r="BI113" s="69"/>
      <c r="BJ113" s="71"/>
      <c r="BK113" s="71"/>
    </row>
    <row r="114" spans="1:63" ht="13.5" hidden="1" customHeight="1" x14ac:dyDescent="0.15">
      <c r="A114" s="296"/>
      <c r="B114" s="297"/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71"/>
      <c r="BC114" s="69"/>
      <c r="BD114" s="71"/>
      <c r="BE114" s="71"/>
      <c r="BF114" s="69"/>
      <c r="BG114" s="71"/>
      <c r="BH114" s="71"/>
      <c r="BI114" s="69"/>
      <c r="BJ114" s="71"/>
      <c r="BK114" s="71"/>
    </row>
    <row r="115" spans="1:63" ht="13.5" hidden="1" customHeight="1" x14ac:dyDescent="0.15">
      <c r="A115" s="296"/>
      <c r="B115" s="297"/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71"/>
      <c r="BC115" s="69"/>
      <c r="BD115" s="71"/>
      <c r="BE115" s="71"/>
      <c r="BF115" s="69"/>
      <c r="BG115" s="71"/>
      <c r="BH115" s="71"/>
      <c r="BI115" s="69"/>
      <c r="BJ115" s="71"/>
      <c r="BK115" s="71"/>
    </row>
    <row r="116" spans="1:63" ht="13.5" hidden="1" customHeight="1" x14ac:dyDescent="0.15">
      <c r="A116" s="296"/>
      <c r="B116" s="297"/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71"/>
      <c r="BC116" s="69"/>
      <c r="BD116" s="71"/>
      <c r="BE116" s="71"/>
      <c r="BF116" s="69"/>
      <c r="BG116" s="71"/>
      <c r="BH116" s="71"/>
      <c r="BI116" s="69"/>
      <c r="BJ116" s="71"/>
      <c r="BK116" s="71"/>
    </row>
    <row r="117" spans="1:63" ht="13.5" hidden="1" customHeight="1" x14ac:dyDescent="0.15">
      <c r="A117" s="296"/>
      <c r="B117" s="297"/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71"/>
      <c r="BC117" s="69"/>
      <c r="BD117" s="71"/>
      <c r="BE117" s="71"/>
      <c r="BF117" s="69"/>
      <c r="BG117" s="71"/>
      <c r="BH117" s="71"/>
      <c r="BI117" s="69"/>
      <c r="BJ117" s="71"/>
      <c r="BK117" s="71"/>
    </row>
    <row r="118" spans="1:63" ht="13.5" hidden="1" customHeight="1" x14ac:dyDescent="0.15">
      <c r="A118" s="296"/>
      <c r="B118" s="297"/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71"/>
      <c r="BC118" s="69"/>
      <c r="BD118" s="71"/>
      <c r="BE118" s="71"/>
      <c r="BF118" s="69"/>
      <c r="BG118" s="71"/>
      <c r="BH118" s="71"/>
      <c r="BI118" s="69"/>
      <c r="BJ118" s="71"/>
      <c r="BK118" s="71"/>
    </row>
    <row r="119" spans="1:63" ht="13.5" hidden="1" customHeight="1" x14ac:dyDescent="0.15">
      <c r="A119" s="70"/>
      <c r="B119" s="298"/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71"/>
      <c r="BC119" s="69"/>
      <c r="BD119" s="71"/>
      <c r="BE119" s="71"/>
      <c r="BF119" s="69"/>
      <c r="BG119" s="71"/>
      <c r="BH119" s="71"/>
      <c r="BI119" s="69"/>
      <c r="BJ119" s="71"/>
      <c r="BK119" s="71"/>
    </row>
    <row r="120" spans="1:63" ht="13.5" hidden="1" customHeight="1" x14ac:dyDescent="0.15">
      <c r="A120" s="296" t="s">
        <v>144</v>
      </c>
      <c r="B120" s="297" t="s">
        <v>163</v>
      </c>
      <c r="C120" s="297" t="s">
        <v>163</v>
      </c>
      <c r="D120" s="297" t="s">
        <v>163</v>
      </c>
      <c r="E120" s="297" t="s">
        <v>163</v>
      </c>
      <c r="F120" s="297" t="s">
        <v>163</v>
      </c>
      <c r="G120" s="297" t="s">
        <v>163</v>
      </c>
      <c r="H120" s="297" t="s">
        <v>163</v>
      </c>
      <c r="I120" s="297" t="s">
        <v>163</v>
      </c>
      <c r="J120" s="297" t="s">
        <v>163</v>
      </c>
      <c r="K120" s="297" t="s">
        <v>163</v>
      </c>
      <c r="L120" s="297" t="s">
        <v>163</v>
      </c>
      <c r="M120" s="297" t="s">
        <v>163</v>
      </c>
      <c r="N120" s="297" t="s">
        <v>163</v>
      </c>
      <c r="O120" s="297" t="s">
        <v>163</v>
      </c>
      <c r="P120" s="297" t="s">
        <v>163</v>
      </c>
      <c r="Q120" s="297" t="s">
        <v>163</v>
      </c>
      <c r="R120" s="297" t="s">
        <v>163</v>
      </c>
      <c r="S120" s="297" t="s">
        <v>163</v>
      </c>
      <c r="T120" s="297" t="s">
        <v>163</v>
      </c>
      <c r="U120" s="297" t="s">
        <v>163</v>
      </c>
      <c r="V120" s="297" t="s">
        <v>163</v>
      </c>
      <c r="W120" s="297" t="s">
        <v>163</v>
      </c>
      <c r="X120" s="297" t="s">
        <v>163</v>
      </c>
      <c r="Y120" s="297" t="s">
        <v>163</v>
      </c>
      <c r="Z120" s="297" t="s">
        <v>163</v>
      </c>
      <c r="AA120" s="297" t="s">
        <v>163</v>
      </c>
      <c r="AB120" s="297" t="s">
        <v>163</v>
      </c>
      <c r="AC120" s="297" t="s">
        <v>163</v>
      </c>
      <c r="AD120" s="297" t="s">
        <v>163</v>
      </c>
      <c r="AE120" s="297" t="s">
        <v>163</v>
      </c>
      <c r="AF120" s="297" t="s">
        <v>163</v>
      </c>
      <c r="AG120" s="297" t="s">
        <v>163</v>
      </c>
      <c r="AH120" s="297" t="s">
        <v>163</v>
      </c>
      <c r="AI120" s="297" t="s">
        <v>163</v>
      </c>
      <c r="AJ120" s="297" t="s">
        <v>163</v>
      </c>
      <c r="AK120" s="297" t="s">
        <v>163</v>
      </c>
      <c r="AL120" s="297" t="s">
        <v>163</v>
      </c>
      <c r="AM120" s="297" t="s">
        <v>163</v>
      </c>
      <c r="AN120" s="297" t="s">
        <v>163</v>
      </c>
      <c r="AO120" s="297" t="s">
        <v>163</v>
      </c>
      <c r="AP120" s="297" t="s">
        <v>163</v>
      </c>
      <c r="AQ120" s="297" t="s">
        <v>163</v>
      </c>
      <c r="AR120" s="297" t="s">
        <v>163</v>
      </c>
      <c r="AS120" s="297" t="s">
        <v>163</v>
      </c>
      <c r="AT120" s="297" t="s">
        <v>163</v>
      </c>
      <c r="AU120" s="297" t="s">
        <v>163</v>
      </c>
      <c r="AV120" s="297" t="s">
        <v>163</v>
      </c>
      <c r="AW120" s="297" t="s">
        <v>163</v>
      </c>
      <c r="AX120" s="297" t="s">
        <v>163</v>
      </c>
      <c r="AY120" s="297" t="s">
        <v>163</v>
      </c>
      <c r="AZ120" s="297" t="s">
        <v>163</v>
      </c>
      <c r="BA120" s="297" t="s">
        <v>163</v>
      </c>
      <c r="BB120" s="71"/>
      <c r="BC120" s="69"/>
      <c r="BD120" s="71"/>
      <c r="BE120" s="71"/>
      <c r="BF120" s="69"/>
      <c r="BG120" s="71"/>
      <c r="BH120" s="71"/>
      <c r="BI120" s="69"/>
      <c r="BJ120" s="71"/>
      <c r="BK120" s="71"/>
    </row>
    <row r="121" spans="1:63" ht="13.5" hidden="1" customHeight="1" x14ac:dyDescent="0.15">
      <c r="A121" s="296"/>
      <c r="B121" s="297"/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71"/>
      <c r="BC121" s="69"/>
      <c r="BD121" s="71"/>
      <c r="BE121" s="71"/>
      <c r="BF121" s="69"/>
      <c r="BG121" s="71"/>
      <c r="BH121" s="71"/>
      <c r="BI121" s="69"/>
      <c r="BJ121" s="71"/>
      <c r="BK121" s="71"/>
    </row>
    <row r="122" spans="1:63" ht="13.5" hidden="1" customHeight="1" x14ac:dyDescent="0.15">
      <c r="A122" s="296"/>
      <c r="B122" s="297"/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71"/>
      <c r="BC122" s="69"/>
      <c r="BD122" s="71"/>
      <c r="BE122" s="71"/>
      <c r="BF122" s="69"/>
      <c r="BG122" s="71"/>
      <c r="BH122" s="71"/>
      <c r="BI122" s="69"/>
      <c r="BJ122" s="71"/>
      <c r="BK122" s="71"/>
    </row>
    <row r="123" spans="1:63" ht="13.5" hidden="1" customHeight="1" x14ac:dyDescent="0.15">
      <c r="A123" s="296"/>
      <c r="B123" s="297"/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71"/>
      <c r="BC123" s="69"/>
      <c r="BD123" s="71"/>
      <c r="BE123" s="71"/>
      <c r="BF123" s="69"/>
      <c r="BG123" s="71"/>
      <c r="BH123" s="71"/>
      <c r="BI123" s="69"/>
      <c r="BJ123" s="71"/>
      <c r="BK123" s="71"/>
    </row>
    <row r="124" spans="1:63" ht="13.5" hidden="1" customHeight="1" x14ac:dyDescent="0.15">
      <c r="A124" s="296"/>
      <c r="B124" s="297"/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71"/>
      <c r="BC124" s="69"/>
      <c r="BD124" s="71"/>
      <c r="BE124" s="71"/>
      <c r="BF124" s="69"/>
      <c r="BG124" s="71"/>
      <c r="BH124" s="71"/>
      <c r="BI124" s="69"/>
      <c r="BJ124" s="71"/>
      <c r="BK124" s="71"/>
    </row>
    <row r="125" spans="1:63" ht="13.5" hidden="1" customHeight="1" x14ac:dyDescent="0.15">
      <c r="A125" s="296"/>
      <c r="B125" s="297"/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71"/>
      <c r="BC125" s="69"/>
      <c r="BD125" s="71"/>
      <c r="BE125" s="71"/>
      <c r="BF125" s="69"/>
      <c r="BG125" s="71"/>
      <c r="BH125" s="71"/>
      <c r="BI125" s="69"/>
      <c r="BJ125" s="71"/>
      <c r="BK125" s="71"/>
    </row>
    <row r="126" spans="1:63" ht="6" customHeight="1" x14ac:dyDescent="0.15">
      <c r="A126" s="69"/>
      <c r="B126" s="69"/>
      <c r="BB126" s="71"/>
      <c r="BC126" s="69"/>
      <c r="BD126" s="71"/>
      <c r="BE126" s="71"/>
      <c r="BF126" s="69"/>
      <c r="BG126" s="71"/>
      <c r="BH126" s="71"/>
      <c r="BI126" s="69"/>
      <c r="BJ126" s="71"/>
      <c r="BK126" s="71"/>
    </row>
    <row r="127" spans="1:63" ht="12.75" customHeight="1" x14ac:dyDescent="0.15">
      <c r="A127" s="304" t="s">
        <v>174</v>
      </c>
      <c r="B127" s="304"/>
      <c r="C127" s="304"/>
      <c r="D127" s="304"/>
      <c r="E127" s="304"/>
      <c r="F127" s="304"/>
      <c r="G127" s="70"/>
      <c r="H127" s="305" t="s">
        <v>173</v>
      </c>
      <c r="I127" s="305"/>
      <c r="J127" s="305"/>
      <c r="K127" s="305"/>
      <c r="L127" s="305"/>
      <c r="M127" s="305"/>
      <c r="N127" s="305"/>
      <c r="O127" s="305"/>
      <c r="P127" s="305"/>
      <c r="Q127" s="305"/>
      <c r="R127" s="305"/>
      <c r="S127" s="305"/>
      <c r="T127" s="305"/>
      <c r="U127" s="305"/>
      <c r="V127" s="305"/>
      <c r="W127" s="305"/>
      <c r="X127" s="69"/>
      <c r="Y127" s="70" t="s">
        <v>120</v>
      </c>
      <c r="Z127" s="306" t="s">
        <v>172</v>
      </c>
      <c r="AA127" s="306"/>
      <c r="AB127" s="306"/>
      <c r="AC127" s="306"/>
      <c r="AD127" s="306"/>
      <c r="AE127" s="306"/>
      <c r="AF127" s="306"/>
      <c r="AG127" s="69"/>
      <c r="AH127" s="69"/>
      <c r="AI127" s="69"/>
      <c r="AJ127" s="69"/>
      <c r="AK127" s="69"/>
      <c r="AL127" s="69"/>
      <c r="AM127" s="69"/>
      <c r="AN127" s="69"/>
      <c r="AO127" s="72"/>
      <c r="AP127" s="69"/>
      <c r="AQ127" s="69"/>
      <c r="AR127" s="73" t="s">
        <v>171</v>
      </c>
      <c r="AS127" s="306" t="s">
        <v>170</v>
      </c>
      <c r="AT127" s="306"/>
      <c r="AU127" s="306"/>
      <c r="AV127" s="306"/>
      <c r="AW127" s="306"/>
      <c r="AX127" s="306"/>
      <c r="AY127" s="306"/>
      <c r="AZ127" s="306"/>
      <c r="BA127" s="306"/>
      <c r="BB127" s="306"/>
      <c r="BC127" s="306"/>
      <c r="BD127" s="306"/>
      <c r="BE127" s="306"/>
      <c r="BF127" s="306"/>
      <c r="BG127" s="306"/>
      <c r="BH127" s="306"/>
      <c r="BI127" s="306"/>
      <c r="BJ127" s="306"/>
      <c r="BK127" s="306"/>
    </row>
    <row r="128" spans="1:63" ht="3.75" customHeight="1" x14ac:dyDescent="0.1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72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71"/>
      <c r="BB128" s="71"/>
      <c r="BC128" s="69"/>
      <c r="BD128" s="71"/>
      <c r="BE128" s="71"/>
      <c r="BF128" s="69"/>
      <c r="BG128" s="71"/>
      <c r="BH128" s="71"/>
      <c r="BI128" s="69"/>
      <c r="BJ128" s="71"/>
      <c r="BK128" s="71"/>
    </row>
    <row r="129" spans="1:64" ht="12" customHeight="1" x14ac:dyDescent="0.15">
      <c r="A129" s="69"/>
      <c r="B129" s="69"/>
      <c r="C129" s="69"/>
      <c r="D129" s="69"/>
      <c r="E129" s="69"/>
      <c r="F129" s="69"/>
      <c r="G129" s="70" t="s">
        <v>169</v>
      </c>
      <c r="H129" s="305" t="s">
        <v>168</v>
      </c>
      <c r="I129" s="305"/>
      <c r="J129" s="305"/>
      <c r="K129" s="305"/>
      <c r="L129" s="305"/>
      <c r="M129" s="305"/>
      <c r="N129" s="305"/>
      <c r="O129" s="305"/>
      <c r="P129" s="305"/>
      <c r="Q129" s="305"/>
      <c r="R129" s="69"/>
      <c r="S129" s="69"/>
      <c r="T129" s="69"/>
      <c r="U129" s="71"/>
      <c r="V129" s="69"/>
      <c r="W129" s="69"/>
      <c r="X129" s="69"/>
      <c r="Y129" s="70" t="s">
        <v>119</v>
      </c>
      <c r="Z129" s="305" t="s">
        <v>411</v>
      </c>
      <c r="AA129" s="305"/>
      <c r="AB129" s="305"/>
      <c r="AC129" s="305"/>
      <c r="AD129" s="305"/>
      <c r="AE129" s="305"/>
      <c r="AF129" s="305"/>
      <c r="AG129" s="305"/>
      <c r="AH129" s="305"/>
      <c r="AI129" s="305"/>
      <c r="AJ129" s="305"/>
      <c r="AK129" s="305"/>
      <c r="AL129" s="305"/>
      <c r="AM129" s="305"/>
      <c r="AN129" s="305"/>
      <c r="AO129" s="305"/>
      <c r="AP129" s="305"/>
      <c r="AQ129" s="69"/>
      <c r="AR129" s="70" t="s">
        <v>136</v>
      </c>
      <c r="AS129" s="306" t="s">
        <v>167</v>
      </c>
      <c r="AT129" s="306"/>
      <c r="AU129" s="306"/>
      <c r="AV129" s="306"/>
      <c r="AW129" s="306"/>
      <c r="AX129" s="306"/>
      <c r="AY129" s="306"/>
      <c r="AZ129" s="306"/>
      <c r="BA129" s="306"/>
      <c r="BB129" s="306"/>
      <c r="BC129" s="306"/>
      <c r="BD129" s="306"/>
      <c r="BE129" s="306"/>
      <c r="BF129" s="306"/>
      <c r="BG129" s="71"/>
      <c r="BH129" s="71"/>
      <c r="BI129" s="69"/>
      <c r="BJ129" s="71"/>
      <c r="BK129" s="71"/>
    </row>
    <row r="130" spans="1:64" ht="3.75" customHeight="1" x14ac:dyDescent="0.15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71"/>
      <c r="BB130" s="71"/>
      <c r="BC130" s="69"/>
      <c r="BD130" s="71"/>
      <c r="BE130" s="71"/>
      <c r="BF130" s="69"/>
      <c r="BG130" s="71"/>
      <c r="BH130" s="71"/>
      <c r="BI130" s="69"/>
      <c r="BJ130" s="71"/>
      <c r="BK130" s="71"/>
    </row>
    <row r="131" spans="1:64" ht="12.75" customHeight="1" x14ac:dyDescent="0.15">
      <c r="A131" s="69"/>
      <c r="B131" s="69"/>
      <c r="C131" s="69"/>
      <c r="D131" s="69"/>
      <c r="E131" s="69"/>
      <c r="F131" s="69"/>
      <c r="G131" s="70" t="s">
        <v>166</v>
      </c>
      <c r="H131" s="305" t="s">
        <v>165</v>
      </c>
      <c r="I131" s="305"/>
      <c r="J131" s="305"/>
      <c r="K131" s="305"/>
      <c r="L131" s="305"/>
      <c r="M131" s="305"/>
      <c r="N131" s="305"/>
      <c r="O131" s="305"/>
      <c r="P131" s="305"/>
      <c r="Q131" s="305"/>
      <c r="R131" s="69"/>
      <c r="S131" s="69"/>
      <c r="T131" s="69"/>
      <c r="U131" s="71"/>
      <c r="V131" s="69"/>
      <c r="W131" s="69"/>
      <c r="X131" s="69"/>
      <c r="Y131" s="70" t="s">
        <v>145</v>
      </c>
      <c r="Z131" s="305" t="s">
        <v>164</v>
      </c>
      <c r="AA131" s="305"/>
      <c r="AB131" s="305"/>
      <c r="AC131" s="305"/>
      <c r="AD131" s="305"/>
      <c r="AE131" s="305"/>
      <c r="AF131" s="305"/>
      <c r="AG131" s="305"/>
      <c r="AH131" s="305"/>
      <c r="AI131" s="305"/>
      <c r="AJ131" s="305"/>
      <c r="AK131" s="305"/>
      <c r="AL131" s="305"/>
      <c r="AM131" s="305"/>
      <c r="AN131" s="305"/>
      <c r="AO131" s="305"/>
      <c r="AP131" s="305"/>
      <c r="AQ131" s="69"/>
      <c r="AR131" s="70" t="s">
        <v>163</v>
      </c>
      <c r="AS131" s="305" t="s">
        <v>162</v>
      </c>
      <c r="AT131" s="305"/>
      <c r="AU131" s="305"/>
      <c r="AV131" s="305"/>
      <c r="AW131" s="305"/>
      <c r="AX131" s="305"/>
      <c r="AY131" s="305"/>
      <c r="AZ131" s="305"/>
      <c r="BA131" s="305"/>
      <c r="BB131" s="305"/>
      <c r="BC131" s="69"/>
      <c r="BD131" s="71"/>
      <c r="BE131" s="71"/>
      <c r="BF131" s="69"/>
      <c r="BG131" s="71"/>
      <c r="BH131" s="71"/>
      <c r="BI131" s="69"/>
      <c r="BJ131" s="71"/>
      <c r="BK131" s="71"/>
    </row>
    <row r="132" spans="1:64" ht="12.75" customHeight="1" x14ac:dyDescent="0.1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71"/>
      <c r="BB132" s="71"/>
      <c r="BC132" s="69"/>
      <c r="BD132" s="71"/>
      <c r="BE132" s="71"/>
      <c r="BF132" s="69"/>
      <c r="BG132" s="71"/>
      <c r="BH132" s="71"/>
      <c r="BI132" s="69"/>
      <c r="BJ132" s="71"/>
      <c r="BK132" s="71"/>
    </row>
    <row r="133" spans="1:64" ht="18" customHeight="1" x14ac:dyDescent="0.15">
      <c r="A133" s="308" t="s">
        <v>344</v>
      </c>
      <c r="B133" s="308"/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8"/>
      <c r="AH133" s="308"/>
      <c r="AI133" s="308"/>
      <c r="AJ133" s="308"/>
      <c r="AK133" s="308"/>
      <c r="AL133" s="308"/>
      <c r="AM133" s="308"/>
      <c r="AN133" s="308"/>
      <c r="AO133" s="308"/>
      <c r="AP133" s="308"/>
      <c r="AQ133" s="308"/>
      <c r="AR133" s="308"/>
      <c r="AS133" s="308"/>
      <c r="AT133" s="308"/>
      <c r="AU133" s="308"/>
      <c r="AV133" s="308"/>
      <c r="AW133" s="308"/>
      <c r="AX133" s="308"/>
      <c r="AY133" s="308"/>
      <c r="AZ133" s="308"/>
      <c r="BA133" s="308"/>
      <c r="BB133" s="71"/>
      <c r="BC133" s="69"/>
      <c r="BD133" s="71"/>
      <c r="BE133" s="71"/>
      <c r="BF133" s="69"/>
      <c r="BG133" s="71"/>
      <c r="BH133" s="71"/>
      <c r="BI133" s="69"/>
      <c r="BJ133" s="71"/>
      <c r="BK133" s="71"/>
    </row>
    <row r="134" spans="1:64" ht="3" customHeight="1" x14ac:dyDescent="0.15">
      <c r="A134" s="308"/>
      <c r="B134" s="308"/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  <c r="AP134" s="308"/>
      <c r="AQ134" s="308"/>
      <c r="AR134" s="308"/>
      <c r="AS134" s="308"/>
      <c r="AT134" s="308"/>
      <c r="AU134" s="308"/>
      <c r="AV134" s="308"/>
      <c r="AW134" s="308"/>
      <c r="AX134" s="308"/>
      <c r="AY134" s="308"/>
      <c r="AZ134" s="308"/>
      <c r="BA134" s="308"/>
      <c r="BB134" s="308"/>
      <c r="BC134" s="308"/>
      <c r="BD134" s="308"/>
      <c r="BE134" s="308"/>
      <c r="BF134" s="308"/>
      <c r="BG134" s="308"/>
      <c r="BH134" s="308"/>
      <c r="BI134" s="308"/>
      <c r="BJ134" s="308"/>
      <c r="BK134" s="308"/>
    </row>
    <row r="135" spans="1:64" ht="12.75" customHeight="1" x14ac:dyDescent="0.15">
      <c r="A135" s="309" t="s">
        <v>143</v>
      </c>
      <c r="B135" s="307" t="s">
        <v>161</v>
      </c>
      <c r="C135" s="307"/>
      <c r="D135" s="307"/>
      <c r="E135" s="307"/>
      <c r="F135" s="307"/>
      <c r="G135" s="307"/>
      <c r="H135" s="307"/>
      <c r="I135" s="307"/>
      <c r="J135" s="307"/>
      <c r="K135" s="307"/>
      <c r="L135" s="307"/>
      <c r="M135" s="307"/>
      <c r="N135" s="307"/>
      <c r="O135" s="307"/>
      <c r="P135" s="307"/>
      <c r="Q135" s="307"/>
      <c r="R135" s="307"/>
      <c r="S135" s="307"/>
      <c r="T135" s="307" t="s">
        <v>142</v>
      </c>
      <c r="U135" s="307"/>
      <c r="V135" s="307"/>
      <c r="W135" s="307"/>
      <c r="X135" s="307"/>
      <c r="Y135" s="307"/>
      <c r="Z135" s="307"/>
      <c r="AA135" s="307"/>
      <c r="AB135" s="307"/>
      <c r="AC135" s="307" t="s">
        <v>141</v>
      </c>
      <c r="AD135" s="307"/>
      <c r="AE135" s="307"/>
      <c r="AF135" s="307"/>
      <c r="AG135" s="307"/>
      <c r="AH135" s="307"/>
      <c r="AI135" s="307"/>
      <c r="AJ135" s="307"/>
      <c r="AK135" s="307"/>
      <c r="AL135" s="307"/>
      <c r="AM135" s="307"/>
      <c r="AN135" s="307"/>
      <c r="AO135" s="307"/>
      <c r="AP135" s="307"/>
      <c r="AQ135" s="307"/>
      <c r="AR135" s="307"/>
      <c r="AS135" s="307"/>
      <c r="AT135" s="307"/>
      <c r="AU135" s="307"/>
      <c r="AV135" s="307"/>
      <c r="AW135" s="307"/>
      <c r="AX135" s="295" t="s">
        <v>140</v>
      </c>
      <c r="AY135" s="295"/>
      <c r="AZ135" s="295"/>
      <c r="BA135" s="295"/>
      <c r="BB135" s="295"/>
      <c r="BC135" s="295"/>
      <c r="BD135" s="307" t="s">
        <v>139</v>
      </c>
      <c r="BE135" s="307"/>
      <c r="BF135" s="307"/>
      <c r="BG135" s="307" t="s">
        <v>133</v>
      </c>
      <c r="BH135" s="307"/>
      <c r="BI135" s="307"/>
      <c r="BJ135" s="167"/>
      <c r="BK135" s="167"/>
      <c r="BL135" s="167"/>
    </row>
    <row r="136" spans="1:64" ht="32.25" customHeight="1" x14ac:dyDescent="0.15">
      <c r="A136" s="309"/>
      <c r="B136" s="307"/>
      <c r="C136" s="307"/>
      <c r="D136" s="307"/>
      <c r="E136" s="307"/>
      <c r="F136" s="307"/>
      <c r="G136" s="307"/>
      <c r="H136" s="307"/>
      <c r="I136" s="307"/>
      <c r="J136" s="307"/>
      <c r="K136" s="307"/>
      <c r="L136" s="307"/>
      <c r="M136" s="307"/>
      <c r="N136" s="307"/>
      <c r="O136" s="307"/>
      <c r="P136" s="307"/>
      <c r="Q136" s="307"/>
      <c r="R136" s="307"/>
      <c r="S136" s="307"/>
      <c r="T136" s="307"/>
      <c r="U136" s="307"/>
      <c r="V136" s="307"/>
      <c r="W136" s="307"/>
      <c r="X136" s="307"/>
      <c r="Y136" s="307"/>
      <c r="Z136" s="307"/>
      <c r="AA136" s="307"/>
      <c r="AB136" s="307"/>
      <c r="AC136" s="307" t="s">
        <v>160</v>
      </c>
      <c r="AD136" s="307"/>
      <c r="AE136" s="307"/>
      <c r="AF136" s="307"/>
      <c r="AG136" s="307"/>
      <c r="AH136" s="307"/>
      <c r="AI136" s="307"/>
      <c r="AJ136" s="307" t="s">
        <v>340</v>
      </c>
      <c r="AK136" s="307"/>
      <c r="AL136" s="307"/>
      <c r="AM136" s="307"/>
      <c r="AN136" s="307"/>
      <c r="AO136" s="307"/>
      <c r="AP136" s="307"/>
      <c r="AQ136" s="307" t="s">
        <v>111</v>
      </c>
      <c r="AR136" s="307"/>
      <c r="AS136" s="307"/>
      <c r="AT136" s="307"/>
      <c r="AU136" s="307"/>
      <c r="AV136" s="307"/>
      <c r="AW136" s="307"/>
      <c r="AX136" s="295"/>
      <c r="AY136" s="295"/>
      <c r="AZ136" s="295"/>
      <c r="BA136" s="295"/>
      <c r="BB136" s="295"/>
      <c r="BC136" s="295"/>
      <c r="BD136" s="307"/>
      <c r="BE136" s="310"/>
      <c r="BF136" s="307"/>
      <c r="BG136" s="307"/>
      <c r="BH136" s="310"/>
      <c r="BI136" s="307"/>
      <c r="BJ136" s="167"/>
      <c r="BK136" s="167"/>
      <c r="BL136" s="167"/>
    </row>
    <row r="137" spans="1:64" ht="12" customHeight="1" x14ac:dyDescent="0.15">
      <c r="A137" s="165" t="s">
        <v>138</v>
      </c>
      <c r="B137" s="295" t="s">
        <v>159</v>
      </c>
      <c r="C137" s="295"/>
      <c r="D137" s="295"/>
      <c r="E137" s="295"/>
      <c r="F137" s="295"/>
      <c r="G137" s="295"/>
      <c r="H137" s="295"/>
      <c r="I137" s="295"/>
      <c r="J137" s="295"/>
      <c r="K137" s="295"/>
      <c r="L137" s="295"/>
      <c r="M137" s="295"/>
      <c r="N137" s="295"/>
      <c r="O137" s="295"/>
      <c r="P137" s="295"/>
      <c r="Q137" s="295"/>
      <c r="R137" s="295"/>
      <c r="S137" s="295"/>
      <c r="T137" s="295" t="s">
        <v>152</v>
      </c>
      <c r="U137" s="295"/>
      <c r="V137" s="295"/>
      <c r="W137" s="295"/>
      <c r="X137" s="295"/>
      <c r="Y137" s="295"/>
      <c r="Z137" s="295"/>
      <c r="AA137" s="295"/>
      <c r="AB137" s="295"/>
      <c r="AC137" s="295" t="s">
        <v>309</v>
      </c>
      <c r="AD137" s="295"/>
      <c r="AE137" s="295"/>
      <c r="AF137" s="295"/>
      <c r="AG137" s="295"/>
      <c r="AH137" s="295"/>
      <c r="AI137" s="295"/>
      <c r="AJ137" s="295" t="s">
        <v>309</v>
      </c>
      <c r="AK137" s="295"/>
      <c r="AL137" s="295"/>
      <c r="AM137" s="295"/>
      <c r="AN137" s="295"/>
      <c r="AO137" s="295"/>
      <c r="AP137" s="295"/>
      <c r="AQ137" s="295" t="s">
        <v>309</v>
      </c>
      <c r="AR137" s="295"/>
      <c r="AS137" s="295"/>
      <c r="AT137" s="295"/>
      <c r="AU137" s="295"/>
      <c r="AV137" s="295"/>
      <c r="AW137" s="295"/>
      <c r="AX137" s="295" t="s">
        <v>309</v>
      </c>
      <c r="AY137" s="295"/>
      <c r="AZ137" s="295"/>
      <c r="BA137" s="295"/>
      <c r="BB137" s="295"/>
      <c r="BC137" s="295"/>
      <c r="BD137" s="295" t="s">
        <v>154</v>
      </c>
      <c r="BE137" s="295"/>
      <c r="BF137" s="295"/>
      <c r="BG137" s="295" t="s">
        <v>158</v>
      </c>
      <c r="BH137" s="295"/>
      <c r="BI137" s="295"/>
      <c r="BJ137" s="167"/>
      <c r="BK137" s="167"/>
      <c r="BL137" s="167"/>
    </row>
    <row r="138" spans="1:64" ht="21.75" customHeight="1" x14ac:dyDescent="0.15">
      <c r="A138" s="165" t="s">
        <v>137</v>
      </c>
      <c r="B138" s="295">
        <v>39</v>
      </c>
      <c r="C138" s="295"/>
      <c r="D138" s="295"/>
      <c r="E138" s="295"/>
      <c r="F138" s="295"/>
      <c r="G138" s="295"/>
      <c r="H138" s="295"/>
      <c r="I138" s="295"/>
      <c r="J138" s="295"/>
      <c r="K138" s="295"/>
      <c r="L138" s="295"/>
      <c r="M138" s="295"/>
      <c r="N138" s="295"/>
      <c r="O138" s="295"/>
      <c r="P138" s="295"/>
      <c r="Q138" s="295"/>
      <c r="R138" s="295"/>
      <c r="S138" s="295"/>
      <c r="T138" s="295" t="s">
        <v>157</v>
      </c>
      <c r="U138" s="295"/>
      <c r="V138" s="295"/>
      <c r="W138" s="295"/>
      <c r="X138" s="295"/>
      <c r="Y138" s="295"/>
      <c r="Z138" s="295"/>
      <c r="AA138" s="295"/>
      <c r="AB138" s="295"/>
      <c r="AC138" s="295">
        <v>1</v>
      </c>
      <c r="AD138" s="295"/>
      <c r="AE138" s="295"/>
      <c r="AF138" s="295"/>
      <c r="AG138" s="295"/>
      <c r="AH138" s="295"/>
      <c r="AI138" s="295"/>
      <c r="AJ138" s="295">
        <v>1</v>
      </c>
      <c r="AK138" s="295"/>
      <c r="AL138" s="295"/>
      <c r="AM138" s="295"/>
      <c r="AN138" s="295"/>
      <c r="AO138" s="295"/>
      <c r="AP138" s="295"/>
      <c r="AQ138" s="295" t="s">
        <v>309</v>
      </c>
      <c r="AR138" s="295"/>
      <c r="AS138" s="295"/>
      <c r="AT138" s="295"/>
      <c r="AU138" s="295"/>
      <c r="AV138" s="295"/>
      <c r="AW138" s="295"/>
      <c r="AX138" s="295" t="s">
        <v>309</v>
      </c>
      <c r="AY138" s="295"/>
      <c r="AZ138" s="295"/>
      <c r="BA138" s="295"/>
      <c r="BB138" s="295"/>
      <c r="BC138" s="295"/>
      <c r="BD138" s="295">
        <v>10</v>
      </c>
      <c r="BE138" s="295"/>
      <c r="BF138" s="295"/>
      <c r="BG138" s="295" t="s">
        <v>158</v>
      </c>
      <c r="BH138" s="295"/>
      <c r="BI138" s="295"/>
      <c r="BJ138" s="167"/>
      <c r="BK138" s="167"/>
      <c r="BL138" s="167"/>
    </row>
    <row r="139" spans="1:64" ht="12" customHeight="1" x14ac:dyDescent="0.15">
      <c r="A139" s="165" t="s">
        <v>136</v>
      </c>
      <c r="B139" s="295">
        <v>25</v>
      </c>
      <c r="C139" s="295"/>
      <c r="D139" s="295"/>
      <c r="E139" s="295"/>
      <c r="F139" s="295"/>
      <c r="G139" s="295"/>
      <c r="H139" s="295"/>
      <c r="I139" s="295"/>
      <c r="J139" s="295"/>
      <c r="K139" s="295"/>
      <c r="L139" s="295"/>
      <c r="M139" s="295"/>
      <c r="N139" s="295"/>
      <c r="O139" s="295"/>
      <c r="P139" s="295"/>
      <c r="Q139" s="295"/>
      <c r="R139" s="295"/>
      <c r="S139" s="295"/>
      <c r="T139" s="295" t="s">
        <v>152</v>
      </c>
      <c r="U139" s="295"/>
      <c r="V139" s="295"/>
      <c r="W139" s="295"/>
      <c r="X139" s="295"/>
      <c r="Y139" s="295"/>
      <c r="Z139" s="295"/>
      <c r="AA139" s="295"/>
      <c r="AB139" s="295"/>
      <c r="AC139" s="295">
        <v>2</v>
      </c>
      <c r="AD139" s="295"/>
      <c r="AE139" s="295"/>
      <c r="AF139" s="295"/>
      <c r="AG139" s="295"/>
      <c r="AH139" s="295"/>
      <c r="AI139" s="295"/>
      <c r="AJ139" s="295">
        <v>12</v>
      </c>
      <c r="AK139" s="295"/>
      <c r="AL139" s="295"/>
      <c r="AM139" s="295"/>
      <c r="AN139" s="295"/>
      <c r="AO139" s="295"/>
      <c r="AP139" s="295"/>
      <c r="AQ139" s="295" t="s">
        <v>309</v>
      </c>
      <c r="AR139" s="295"/>
      <c r="AS139" s="295"/>
      <c r="AT139" s="295"/>
      <c r="AU139" s="295"/>
      <c r="AV139" s="295"/>
      <c r="AW139" s="295"/>
      <c r="AX139" s="295" t="s">
        <v>309</v>
      </c>
      <c r="AY139" s="295"/>
      <c r="AZ139" s="295"/>
      <c r="BA139" s="295"/>
      <c r="BB139" s="295"/>
      <c r="BC139" s="295"/>
      <c r="BD139" s="295">
        <v>11</v>
      </c>
      <c r="BE139" s="295"/>
      <c r="BF139" s="295"/>
      <c r="BG139" s="295" t="s">
        <v>158</v>
      </c>
      <c r="BH139" s="295"/>
      <c r="BI139" s="295"/>
      <c r="BJ139" s="167"/>
      <c r="BK139" s="167"/>
      <c r="BL139" s="167"/>
    </row>
    <row r="140" spans="1:64" ht="12" customHeight="1" x14ac:dyDescent="0.15">
      <c r="A140" s="165" t="s">
        <v>135</v>
      </c>
      <c r="B140" s="295">
        <v>22</v>
      </c>
      <c r="C140" s="295"/>
      <c r="D140" s="295"/>
      <c r="E140" s="295"/>
      <c r="F140" s="295"/>
      <c r="G140" s="295"/>
      <c r="H140" s="295"/>
      <c r="I140" s="295"/>
      <c r="J140" s="295"/>
      <c r="K140" s="295"/>
      <c r="L140" s="295"/>
      <c r="M140" s="295"/>
      <c r="N140" s="295"/>
      <c r="O140" s="295"/>
      <c r="P140" s="295"/>
      <c r="Q140" s="295"/>
      <c r="R140" s="295"/>
      <c r="S140" s="295"/>
      <c r="T140" s="295" t="s">
        <v>152</v>
      </c>
      <c r="U140" s="295"/>
      <c r="V140" s="295"/>
      <c r="W140" s="295"/>
      <c r="X140" s="295"/>
      <c r="Y140" s="295"/>
      <c r="Z140" s="295"/>
      <c r="AA140" s="295"/>
      <c r="AB140" s="295"/>
      <c r="AC140" s="295">
        <v>1</v>
      </c>
      <c r="AD140" s="295"/>
      <c r="AE140" s="295"/>
      <c r="AF140" s="295"/>
      <c r="AG140" s="295"/>
      <c r="AH140" s="295"/>
      <c r="AI140" s="295"/>
      <c r="AJ140" s="295">
        <v>6</v>
      </c>
      <c r="AK140" s="295"/>
      <c r="AL140" s="295"/>
      <c r="AM140" s="295"/>
      <c r="AN140" s="295"/>
      <c r="AO140" s="295"/>
      <c r="AP140" s="295"/>
      <c r="AQ140" s="295" t="s">
        <v>153</v>
      </c>
      <c r="AR140" s="295"/>
      <c r="AS140" s="295"/>
      <c r="AT140" s="295"/>
      <c r="AU140" s="295"/>
      <c r="AV140" s="295"/>
      <c r="AW140" s="295"/>
      <c r="AX140" s="295">
        <v>6</v>
      </c>
      <c r="AY140" s="295"/>
      <c r="AZ140" s="295"/>
      <c r="BA140" s="295"/>
      <c r="BB140" s="295"/>
      <c r="BC140" s="295"/>
      <c r="BD140" s="295" t="s">
        <v>152</v>
      </c>
      <c r="BE140" s="295"/>
      <c r="BF140" s="295"/>
      <c r="BG140" s="295" t="s">
        <v>156</v>
      </c>
      <c r="BH140" s="295"/>
      <c r="BI140" s="295"/>
      <c r="BJ140" s="167"/>
      <c r="BK140" s="167"/>
      <c r="BL140" s="167"/>
    </row>
    <row r="141" spans="1:64" ht="12" customHeight="1" x14ac:dyDescent="0.15">
      <c r="A141" s="166" t="s">
        <v>133</v>
      </c>
      <c r="B141" s="313">
        <v>125</v>
      </c>
      <c r="C141" s="314"/>
      <c r="D141" s="314"/>
      <c r="E141" s="314"/>
      <c r="F141" s="314"/>
      <c r="G141" s="314"/>
      <c r="H141" s="314"/>
      <c r="I141" s="314"/>
      <c r="J141" s="314"/>
      <c r="K141" s="314"/>
      <c r="L141" s="314"/>
      <c r="M141" s="314"/>
      <c r="N141" s="314"/>
      <c r="O141" s="314"/>
      <c r="P141" s="314"/>
      <c r="Q141" s="314"/>
      <c r="R141" s="314"/>
      <c r="S141" s="315"/>
      <c r="T141" s="313" t="s">
        <v>155</v>
      </c>
      <c r="U141" s="314"/>
      <c r="V141" s="314"/>
      <c r="W141" s="314"/>
      <c r="X141" s="314"/>
      <c r="Y141" s="314"/>
      <c r="Z141" s="314"/>
      <c r="AA141" s="314"/>
      <c r="AB141" s="315"/>
      <c r="AC141" s="313">
        <v>4</v>
      </c>
      <c r="AD141" s="314"/>
      <c r="AE141" s="314"/>
      <c r="AF141" s="314"/>
      <c r="AG141" s="314"/>
      <c r="AH141" s="314"/>
      <c r="AI141" s="315"/>
      <c r="AJ141" s="313">
        <v>19</v>
      </c>
      <c r="AK141" s="314"/>
      <c r="AL141" s="314"/>
      <c r="AM141" s="314"/>
      <c r="AN141" s="314"/>
      <c r="AO141" s="314"/>
      <c r="AP141" s="315"/>
      <c r="AQ141" s="313" t="s">
        <v>153</v>
      </c>
      <c r="AR141" s="314"/>
      <c r="AS141" s="314"/>
      <c r="AT141" s="314"/>
      <c r="AU141" s="314"/>
      <c r="AV141" s="314"/>
      <c r="AW141" s="315"/>
      <c r="AX141" s="313">
        <v>6</v>
      </c>
      <c r="AY141" s="314"/>
      <c r="AZ141" s="314"/>
      <c r="BA141" s="314"/>
      <c r="BB141" s="314"/>
      <c r="BC141" s="315"/>
      <c r="BD141" s="296" t="s">
        <v>151</v>
      </c>
      <c r="BE141" s="296"/>
      <c r="BF141" s="296"/>
      <c r="BG141" s="296" t="s">
        <v>150</v>
      </c>
      <c r="BH141" s="296"/>
      <c r="BI141" s="296"/>
      <c r="BJ141" s="167"/>
      <c r="BK141" s="167"/>
      <c r="BL141" s="167"/>
    </row>
    <row r="142" spans="1:64" ht="12" customHeight="1" x14ac:dyDescent="0.15">
      <c r="A142" s="169"/>
      <c r="B142" s="312"/>
      <c r="C142" s="312"/>
      <c r="D142" s="312"/>
      <c r="E142" s="312"/>
      <c r="F142" s="312"/>
      <c r="G142" s="312"/>
      <c r="H142" s="312"/>
      <c r="I142" s="312"/>
      <c r="J142" s="312"/>
      <c r="K142" s="312"/>
      <c r="L142" s="312"/>
      <c r="M142" s="312"/>
      <c r="N142" s="312"/>
      <c r="O142" s="312"/>
      <c r="P142" s="312"/>
      <c r="Q142" s="312"/>
      <c r="R142" s="312"/>
      <c r="S142" s="312"/>
      <c r="T142" s="312"/>
      <c r="U142" s="312"/>
      <c r="V142" s="312"/>
      <c r="W142" s="312"/>
      <c r="X142" s="312"/>
      <c r="Y142" s="312"/>
      <c r="Z142" s="312"/>
      <c r="AA142" s="312"/>
      <c r="AB142" s="312"/>
      <c r="AC142" s="312"/>
      <c r="AD142" s="312"/>
      <c r="AE142" s="312"/>
      <c r="AF142" s="312"/>
      <c r="AG142" s="312"/>
      <c r="AH142" s="312"/>
      <c r="AI142" s="312"/>
      <c r="AJ142" s="312"/>
      <c r="AK142" s="312"/>
      <c r="AL142" s="312"/>
      <c r="AM142" s="312"/>
      <c r="AN142" s="312"/>
      <c r="AO142" s="312"/>
      <c r="AP142" s="312"/>
      <c r="AQ142" s="312"/>
      <c r="AR142" s="312"/>
      <c r="AS142" s="312"/>
      <c r="AT142" s="312"/>
      <c r="AU142" s="312"/>
      <c r="AV142" s="312"/>
      <c r="AW142" s="312"/>
      <c r="AX142" s="312"/>
      <c r="AY142" s="312"/>
      <c r="AZ142" s="312"/>
      <c r="BA142" s="312"/>
      <c r="BB142" s="312"/>
      <c r="BC142" s="312"/>
      <c r="BD142" s="312"/>
      <c r="BE142" s="312"/>
      <c r="BF142" s="312"/>
      <c r="BG142" s="312"/>
      <c r="BH142" s="312"/>
      <c r="BI142" s="312"/>
      <c r="BJ142" s="167"/>
      <c r="BK142" s="167"/>
      <c r="BL142" s="167"/>
    </row>
    <row r="143" spans="1:64" ht="13.5" hidden="1" customHeight="1" x14ac:dyDescent="0.15">
      <c r="A143" s="168" t="s">
        <v>148</v>
      </c>
      <c r="B143" s="311"/>
      <c r="C143" s="311"/>
      <c r="D143" s="311"/>
      <c r="E143" s="311"/>
      <c r="F143" s="311"/>
      <c r="G143" s="311"/>
      <c r="H143" s="311"/>
      <c r="I143" s="311"/>
      <c r="J143" s="311"/>
      <c r="K143" s="311"/>
      <c r="L143" s="311"/>
      <c r="M143" s="311"/>
      <c r="N143" s="311"/>
      <c r="O143" s="311"/>
      <c r="P143" s="311"/>
      <c r="Q143" s="311"/>
      <c r="R143" s="311"/>
      <c r="S143" s="311"/>
      <c r="T143" s="311"/>
      <c r="U143" s="311"/>
      <c r="V143" s="311"/>
      <c r="W143" s="311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311"/>
      <c r="AK143" s="311"/>
      <c r="AL143" s="311"/>
      <c r="AM143" s="311"/>
      <c r="AN143" s="311"/>
      <c r="AO143" s="311"/>
      <c r="AP143" s="311"/>
      <c r="AQ143" s="311"/>
      <c r="AR143" s="311"/>
      <c r="AS143" s="311"/>
      <c r="AT143" s="311"/>
      <c r="AU143" s="311"/>
      <c r="AV143" s="311"/>
      <c r="AW143" s="311"/>
      <c r="AX143" s="311"/>
      <c r="AY143" s="311"/>
      <c r="AZ143" s="311"/>
      <c r="BA143" s="311"/>
      <c r="BB143" s="311"/>
      <c r="BC143" s="311"/>
      <c r="BD143" s="311"/>
      <c r="BE143" s="311"/>
      <c r="BF143" s="311"/>
      <c r="BG143" s="311"/>
      <c r="BH143" s="311"/>
      <c r="BI143" s="311"/>
      <c r="BJ143" s="167"/>
      <c r="BK143" s="167"/>
      <c r="BL143" s="167"/>
    </row>
    <row r="144" spans="1:64" ht="13.5" hidden="1" customHeight="1" x14ac:dyDescent="0.15">
      <c r="A144" s="165" t="s">
        <v>147</v>
      </c>
      <c r="B144" s="295"/>
      <c r="C144" s="295"/>
      <c r="D144" s="295"/>
      <c r="E144" s="295"/>
      <c r="F144" s="295"/>
      <c r="G144" s="295"/>
      <c r="H144" s="295"/>
      <c r="I144" s="295"/>
      <c r="J144" s="295"/>
      <c r="K144" s="295"/>
      <c r="L144" s="295"/>
      <c r="M144" s="295"/>
      <c r="N144" s="295"/>
      <c r="O144" s="295"/>
      <c r="P144" s="295"/>
      <c r="Q144" s="295"/>
      <c r="R144" s="295"/>
      <c r="S144" s="295"/>
      <c r="T144" s="295"/>
      <c r="U144" s="295"/>
      <c r="V144" s="295"/>
      <c r="W144" s="295"/>
      <c r="X144" s="295"/>
      <c r="Y144" s="295"/>
      <c r="Z144" s="295"/>
      <c r="AA144" s="295"/>
      <c r="AB144" s="295"/>
      <c r="AC144" s="295"/>
      <c r="AD144" s="295"/>
      <c r="AE144" s="295"/>
      <c r="AF144" s="295"/>
      <c r="AG144" s="295"/>
      <c r="AH144" s="295"/>
      <c r="AI144" s="295"/>
      <c r="AJ144" s="295"/>
      <c r="AK144" s="295"/>
      <c r="AL144" s="295"/>
      <c r="AM144" s="295"/>
      <c r="AN144" s="295"/>
      <c r="AO144" s="295"/>
      <c r="AP144" s="295"/>
      <c r="AQ144" s="295"/>
      <c r="AR144" s="295"/>
      <c r="AS144" s="295"/>
      <c r="AT144" s="295"/>
      <c r="AU144" s="295"/>
      <c r="AV144" s="295"/>
      <c r="AW144" s="295"/>
      <c r="AX144" s="295"/>
      <c r="AY144" s="295"/>
      <c r="AZ144" s="295"/>
      <c r="BA144" s="295"/>
      <c r="BB144" s="295"/>
      <c r="BC144" s="295"/>
      <c r="BD144" s="295"/>
      <c r="BE144" s="295"/>
      <c r="BF144" s="295"/>
      <c r="BG144" s="295"/>
      <c r="BH144" s="295"/>
      <c r="BI144" s="295"/>
      <c r="BJ144" s="167"/>
      <c r="BK144" s="167"/>
      <c r="BL144" s="167"/>
    </row>
    <row r="145" spans="1:64" ht="13.5" hidden="1" customHeight="1" x14ac:dyDescent="0.15">
      <c r="A145" s="165" t="s">
        <v>146</v>
      </c>
      <c r="B145" s="295"/>
      <c r="C145" s="295"/>
      <c r="D145" s="295"/>
      <c r="E145" s="295"/>
      <c r="F145" s="295"/>
      <c r="G145" s="295"/>
      <c r="H145" s="295"/>
      <c r="I145" s="295"/>
      <c r="J145" s="295"/>
      <c r="K145" s="295"/>
      <c r="L145" s="295"/>
      <c r="M145" s="295"/>
      <c r="N145" s="295"/>
      <c r="O145" s="295"/>
      <c r="P145" s="295"/>
      <c r="Q145" s="295"/>
      <c r="R145" s="295"/>
      <c r="S145" s="295"/>
      <c r="T145" s="295"/>
      <c r="U145" s="295"/>
      <c r="V145" s="295"/>
      <c r="W145" s="295"/>
      <c r="X145" s="295"/>
      <c r="Y145" s="295"/>
      <c r="Z145" s="295"/>
      <c r="AA145" s="295"/>
      <c r="AB145" s="295"/>
      <c r="AC145" s="295"/>
      <c r="AD145" s="295"/>
      <c r="AE145" s="295"/>
      <c r="AF145" s="295"/>
      <c r="AG145" s="295"/>
      <c r="AH145" s="295"/>
      <c r="AI145" s="295"/>
      <c r="AJ145" s="295"/>
      <c r="AK145" s="295"/>
      <c r="AL145" s="295"/>
      <c r="AM145" s="295"/>
      <c r="AN145" s="295"/>
      <c r="AO145" s="295"/>
      <c r="AP145" s="295"/>
      <c r="AQ145" s="295"/>
      <c r="AR145" s="295"/>
      <c r="AS145" s="295"/>
      <c r="AT145" s="295"/>
      <c r="AU145" s="295"/>
      <c r="AV145" s="295"/>
      <c r="AW145" s="295"/>
      <c r="AX145" s="295"/>
      <c r="AY145" s="295"/>
      <c r="AZ145" s="295"/>
      <c r="BA145" s="295"/>
      <c r="BB145" s="295"/>
      <c r="BC145" s="295"/>
      <c r="BD145" s="295"/>
      <c r="BE145" s="295"/>
      <c r="BF145" s="295"/>
      <c r="BG145" s="295"/>
      <c r="BH145" s="295"/>
      <c r="BI145" s="295"/>
      <c r="BJ145" s="167"/>
      <c r="BK145" s="167"/>
      <c r="BL145" s="167"/>
    </row>
    <row r="146" spans="1:64" ht="13.5" hidden="1" customHeight="1" x14ac:dyDescent="0.15">
      <c r="A146" s="165" t="s">
        <v>145</v>
      </c>
      <c r="B146" s="295"/>
      <c r="C146" s="295"/>
      <c r="D146" s="295"/>
      <c r="E146" s="295"/>
      <c r="F146" s="295"/>
      <c r="G146" s="295"/>
      <c r="H146" s="295"/>
      <c r="I146" s="295"/>
      <c r="J146" s="295"/>
      <c r="K146" s="295"/>
      <c r="L146" s="295"/>
      <c r="M146" s="295"/>
      <c r="N146" s="295"/>
      <c r="O146" s="295"/>
      <c r="P146" s="295"/>
      <c r="Q146" s="295"/>
      <c r="R146" s="295"/>
      <c r="S146" s="295"/>
      <c r="T146" s="295"/>
      <c r="U146" s="295"/>
      <c r="V146" s="295"/>
      <c r="W146" s="295"/>
      <c r="X146" s="295"/>
      <c r="Y146" s="295"/>
      <c r="Z146" s="295"/>
      <c r="AA146" s="295"/>
      <c r="AB146" s="295"/>
      <c r="AC146" s="295"/>
      <c r="AD146" s="295"/>
      <c r="AE146" s="295"/>
      <c r="AF146" s="295"/>
      <c r="AG146" s="295"/>
      <c r="AH146" s="295"/>
      <c r="AI146" s="295"/>
      <c r="AJ146" s="295"/>
      <c r="AK146" s="295"/>
      <c r="AL146" s="295"/>
      <c r="AM146" s="295"/>
      <c r="AN146" s="295"/>
      <c r="AO146" s="295"/>
      <c r="AP146" s="295"/>
      <c r="AQ146" s="295"/>
      <c r="AR146" s="295"/>
      <c r="AS146" s="295"/>
      <c r="AT146" s="295"/>
      <c r="AU146" s="295"/>
      <c r="AV146" s="295"/>
      <c r="AW146" s="295"/>
      <c r="AX146" s="295"/>
      <c r="AY146" s="295"/>
      <c r="AZ146" s="295"/>
      <c r="BA146" s="295"/>
      <c r="BB146" s="295"/>
      <c r="BC146" s="295"/>
      <c r="BD146" s="295"/>
      <c r="BE146" s="295"/>
      <c r="BF146" s="295"/>
      <c r="BG146" s="295"/>
      <c r="BH146" s="295"/>
      <c r="BI146" s="295"/>
      <c r="BJ146" s="167"/>
      <c r="BK146" s="167"/>
      <c r="BL146" s="167"/>
    </row>
    <row r="147" spans="1:64" ht="13.5" hidden="1" customHeight="1" x14ac:dyDescent="0.15">
      <c r="A147" s="165" t="s">
        <v>144</v>
      </c>
      <c r="B147" s="295"/>
      <c r="C147" s="295"/>
      <c r="D147" s="295"/>
      <c r="E147" s="295"/>
      <c r="F147" s="295"/>
      <c r="G147" s="295"/>
      <c r="H147" s="295"/>
      <c r="I147" s="295"/>
      <c r="J147" s="295"/>
      <c r="K147" s="295"/>
      <c r="L147" s="295"/>
      <c r="M147" s="295"/>
      <c r="N147" s="295"/>
      <c r="O147" s="295"/>
      <c r="P147" s="295"/>
      <c r="Q147" s="295"/>
      <c r="R147" s="295"/>
      <c r="S147" s="295"/>
      <c r="T147" s="295"/>
      <c r="U147" s="295"/>
      <c r="V147" s="295"/>
      <c r="W147" s="295"/>
      <c r="X147" s="295"/>
      <c r="Y147" s="295"/>
      <c r="Z147" s="295"/>
      <c r="AA147" s="295"/>
      <c r="AB147" s="295"/>
      <c r="AC147" s="295"/>
      <c r="AD147" s="295"/>
      <c r="AE147" s="295"/>
      <c r="AF147" s="295"/>
      <c r="AG147" s="295"/>
      <c r="AH147" s="295"/>
      <c r="AI147" s="295"/>
      <c r="AJ147" s="295"/>
      <c r="AK147" s="295"/>
      <c r="AL147" s="295"/>
      <c r="AM147" s="295"/>
      <c r="AN147" s="295"/>
      <c r="AO147" s="295"/>
      <c r="AP147" s="295"/>
      <c r="AQ147" s="295"/>
      <c r="AR147" s="295"/>
      <c r="AS147" s="295"/>
      <c r="AT147" s="295"/>
      <c r="AU147" s="295"/>
      <c r="AV147" s="295"/>
      <c r="AW147" s="295"/>
      <c r="AX147" s="295"/>
      <c r="AY147" s="295"/>
      <c r="AZ147" s="295"/>
      <c r="BA147" s="295"/>
      <c r="BB147" s="295"/>
      <c r="BC147" s="295"/>
      <c r="BD147" s="295"/>
      <c r="BE147" s="295"/>
      <c r="BF147" s="295"/>
      <c r="BG147" s="295"/>
      <c r="BH147" s="295"/>
      <c r="BI147" s="295"/>
      <c r="BJ147" s="167"/>
      <c r="BK147" s="167"/>
      <c r="BL147" s="167"/>
    </row>
    <row r="148" spans="1:64" ht="13.5" hidden="1" customHeight="1" x14ac:dyDescent="0.15">
      <c r="A148" s="164" t="s">
        <v>133</v>
      </c>
      <c r="B148" s="313">
        <v>125</v>
      </c>
      <c r="C148" s="314"/>
      <c r="D148" s="314"/>
      <c r="E148" s="314"/>
      <c r="F148" s="314"/>
      <c r="G148" s="314"/>
      <c r="H148" s="314"/>
      <c r="I148" s="314"/>
      <c r="J148" s="314"/>
      <c r="K148" s="314"/>
      <c r="L148" s="314"/>
      <c r="M148" s="314"/>
      <c r="N148" s="314"/>
      <c r="O148" s="314"/>
      <c r="P148" s="314"/>
      <c r="Q148" s="314"/>
      <c r="R148" s="314"/>
      <c r="S148" s="315"/>
      <c r="T148" s="313" t="s">
        <v>155</v>
      </c>
      <c r="U148" s="314"/>
      <c r="V148" s="314"/>
      <c r="W148" s="314"/>
      <c r="X148" s="314"/>
      <c r="Y148" s="314"/>
      <c r="Z148" s="314"/>
      <c r="AA148" s="314"/>
      <c r="AB148" s="315"/>
      <c r="AC148" s="313">
        <v>3</v>
      </c>
      <c r="AD148" s="314"/>
      <c r="AE148" s="314"/>
      <c r="AF148" s="314"/>
      <c r="AG148" s="314"/>
      <c r="AH148" s="314"/>
      <c r="AI148" s="315"/>
      <c r="AJ148" s="313">
        <v>20</v>
      </c>
      <c r="AK148" s="314"/>
      <c r="AL148" s="314"/>
      <c r="AM148" s="314"/>
      <c r="AN148" s="314"/>
      <c r="AO148" s="314"/>
      <c r="AP148" s="315"/>
      <c r="AQ148" s="313" t="s">
        <v>153</v>
      </c>
      <c r="AR148" s="314"/>
      <c r="AS148" s="314"/>
      <c r="AT148" s="314"/>
      <c r="AU148" s="314"/>
      <c r="AV148" s="314"/>
      <c r="AW148" s="315"/>
      <c r="AX148" s="313">
        <v>6</v>
      </c>
      <c r="AY148" s="314"/>
      <c r="AZ148" s="314"/>
      <c r="BA148" s="314"/>
      <c r="BB148" s="314"/>
      <c r="BC148" s="315"/>
      <c r="BD148" s="296" t="s">
        <v>151</v>
      </c>
      <c r="BE148" s="296"/>
      <c r="BF148" s="296"/>
      <c r="BG148" s="296" t="s">
        <v>150</v>
      </c>
      <c r="BH148" s="296"/>
      <c r="BI148" s="296"/>
      <c r="BJ148" s="167"/>
      <c r="BK148" s="167"/>
      <c r="BL148" s="167"/>
    </row>
    <row r="149" spans="1:64" ht="13.5" hidden="1" customHeight="1" x14ac:dyDescent="0.15">
      <c r="A149" s="167"/>
      <c r="B149" s="167"/>
      <c r="C149" s="167"/>
      <c r="D149" s="167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</row>
    <row r="150" spans="1:64" ht="12" customHeight="1" x14ac:dyDescent="0.15">
      <c r="A150" s="167"/>
      <c r="B150" s="167"/>
      <c r="C150" s="167"/>
      <c r="D150" s="167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</row>
    <row r="151" spans="1:64" ht="3" customHeight="1" x14ac:dyDescent="0.15">
      <c r="A151" s="167"/>
      <c r="B151" s="167"/>
      <c r="C151" s="167"/>
      <c r="D151" s="167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</row>
    <row r="152" spans="1:64" ht="13.5" hidden="1" customHeight="1" x14ac:dyDescent="0.15">
      <c r="A152" s="167"/>
      <c r="B152" s="167"/>
      <c r="C152" s="167"/>
      <c r="D152" s="167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</row>
    <row r="153" spans="1:64" ht="13.5" hidden="1" customHeight="1" x14ac:dyDescent="0.15">
      <c r="A153" s="167"/>
      <c r="B153" s="167"/>
      <c r="C153" s="167"/>
      <c r="D153" s="167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</row>
    <row r="154" spans="1:64" ht="13.5" hidden="1" customHeight="1" x14ac:dyDescent="0.15">
      <c r="A154" s="167"/>
      <c r="B154" s="167"/>
      <c r="C154" s="167"/>
      <c r="D154" s="167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</row>
    <row r="155" spans="1:64" ht="13.5" hidden="1" customHeight="1" x14ac:dyDescent="0.15">
      <c r="A155" s="167"/>
      <c r="B155" s="167"/>
      <c r="C155" s="167"/>
      <c r="D155" s="167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</row>
    <row r="156" spans="1:64" ht="13.5" hidden="1" customHeight="1" x14ac:dyDescent="0.15">
      <c r="A156" s="167"/>
      <c r="B156" s="167"/>
      <c r="C156" s="167"/>
      <c r="D156" s="167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</row>
    <row r="157" spans="1:64" ht="13.5" hidden="1" customHeight="1" x14ac:dyDescent="0.15">
      <c r="A157" s="167"/>
      <c r="B157" s="167"/>
      <c r="C157" s="167"/>
      <c r="D157" s="167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</row>
    <row r="158" spans="1:64" ht="13.5" hidden="1" customHeight="1" x14ac:dyDescent="0.15">
      <c r="A158" s="167"/>
      <c r="B158" s="167"/>
      <c r="C158" s="167"/>
      <c r="D158" s="167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</row>
    <row r="159" spans="1:64" ht="13.5" hidden="1" customHeight="1" x14ac:dyDescent="0.15">
      <c r="A159" s="167"/>
      <c r="B159" s="167"/>
      <c r="C159" s="167"/>
      <c r="D159" s="167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</row>
    <row r="160" spans="1:64" ht="13.5" hidden="1" customHeight="1" x14ac:dyDescent="0.15">
      <c r="A160" s="167"/>
      <c r="B160" s="167"/>
      <c r="C160" s="167"/>
      <c r="D160" s="167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</row>
    <row r="161" spans="1:64" ht="13.5" hidden="1" customHeight="1" x14ac:dyDescent="0.15">
      <c r="A161" s="167"/>
      <c r="B161" s="167"/>
      <c r="C161" s="167"/>
      <c r="D161" s="167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</row>
    <row r="162" spans="1:64" ht="13.5" hidden="1" customHeight="1" x14ac:dyDescent="0.15">
      <c r="A162" s="167"/>
      <c r="B162" s="167"/>
      <c r="C162" s="167"/>
      <c r="D162" s="167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</row>
    <row r="163" spans="1:64" ht="13.5" hidden="1" customHeight="1" x14ac:dyDescent="0.15">
      <c r="A163" s="167"/>
      <c r="B163" s="167"/>
      <c r="C163" s="167"/>
      <c r="D163" s="167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</row>
    <row r="164" spans="1:64" ht="13.5" hidden="1" customHeight="1" x14ac:dyDescent="0.15">
      <c r="A164" s="167"/>
      <c r="B164" s="167"/>
      <c r="C164" s="167"/>
      <c r="D164" s="167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</row>
    <row r="165" spans="1:64" ht="13.5" hidden="1" customHeight="1" x14ac:dyDescent="0.15">
      <c r="A165" s="167"/>
      <c r="B165" s="167"/>
      <c r="C165" s="167"/>
      <c r="D165" s="167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</row>
    <row r="166" spans="1:64" ht="13.5" hidden="1" customHeight="1" x14ac:dyDescent="0.15">
      <c r="A166" s="167"/>
      <c r="B166" s="167"/>
      <c r="C166" s="167"/>
      <c r="D166" s="167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</row>
    <row r="167" spans="1:64" ht="13.5" hidden="1" customHeight="1" x14ac:dyDescent="0.15">
      <c r="A167" s="167"/>
      <c r="B167" s="167"/>
      <c r="C167" s="167"/>
      <c r="D167" s="167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</row>
    <row r="168" spans="1:64" ht="13.5" hidden="1" customHeight="1" x14ac:dyDescent="0.15">
      <c r="A168" s="167"/>
      <c r="B168" s="167"/>
      <c r="C168" s="167"/>
      <c r="D168" s="167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</row>
    <row r="169" spans="1:64" ht="13.5" hidden="1" customHeight="1" x14ac:dyDescent="0.15">
      <c r="A169" s="167"/>
      <c r="B169" s="167"/>
      <c r="C169" s="167"/>
      <c r="D169" s="167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</row>
    <row r="170" spans="1:64" ht="13.5" hidden="1" customHeight="1" x14ac:dyDescent="0.15">
      <c r="A170" s="167"/>
      <c r="B170" s="167"/>
      <c r="C170" s="167"/>
      <c r="D170" s="167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</row>
    <row r="171" spans="1:64" ht="13.5" hidden="1" customHeight="1" x14ac:dyDescent="0.15">
      <c r="A171" s="167"/>
      <c r="B171" s="167"/>
      <c r="C171" s="167"/>
      <c r="D171" s="167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</row>
    <row r="172" spans="1:64" ht="13.5" hidden="1" customHeight="1" x14ac:dyDescent="0.15">
      <c r="A172" s="167"/>
      <c r="B172" s="167"/>
      <c r="C172" s="167"/>
      <c r="D172" s="167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</row>
    <row r="173" spans="1:64" ht="13.5" hidden="1" customHeight="1" x14ac:dyDescent="0.15">
      <c r="A173" s="167"/>
      <c r="B173" s="167"/>
      <c r="C173" s="167"/>
      <c r="D173" s="167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</row>
    <row r="174" spans="1:64" ht="13.5" hidden="1" customHeight="1" x14ac:dyDescent="0.15">
      <c r="A174" s="167"/>
      <c r="B174" s="167"/>
      <c r="C174" s="167"/>
      <c r="D174" s="167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</row>
    <row r="175" spans="1:64" ht="13.5" hidden="1" customHeight="1" x14ac:dyDescent="0.15">
      <c r="A175" s="167"/>
      <c r="B175" s="167"/>
      <c r="C175" s="167"/>
      <c r="D175" s="167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</row>
    <row r="176" spans="1:64" ht="13.5" hidden="1" customHeight="1" x14ac:dyDescent="0.15">
      <c r="A176" s="167"/>
      <c r="B176" s="167"/>
      <c r="C176" s="167"/>
      <c r="D176" s="167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</row>
    <row r="177" spans="1:64" ht="13.5" hidden="1" customHeight="1" x14ac:dyDescent="0.15">
      <c r="A177" s="167"/>
      <c r="B177" s="167"/>
      <c r="C177" s="167"/>
      <c r="D177" s="167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</row>
    <row r="178" spans="1:64" ht="13.5" hidden="1" customHeight="1" x14ac:dyDescent="0.15">
      <c r="A178" s="167"/>
      <c r="B178" s="167"/>
      <c r="C178" s="167"/>
      <c r="D178" s="167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</row>
    <row r="179" spans="1:64" ht="13.5" hidden="1" customHeight="1" x14ac:dyDescent="0.15">
      <c r="A179" s="167"/>
      <c r="B179" s="167"/>
      <c r="C179" s="167"/>
      <c r="D179" s="167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</row>
    <row r="180" spans="1:64" ht="13.5" hidden="1" customHeight="1" x14ac:dyDescent="0.15">
      <c r="A180" s="167"/>
      <c r="B180" s="167"/>
      <c r="C180" s="167"/>
      <c r="D180" s="167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</row>
    <row r="181" spans="1:64" ht="13.5" hidden="1" customHeight="1" x14ac:dyDescent="0.15">
      <c r="A181" s="167"/>
      <c r="B181" s="167"/>
      <c r="C181" s="167"/>
      <c r="D181" s="167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</row>
    <row r="182" spans="1:64" ht="13.5" hidden="1" customHeight="1" x14ac:dyDescent="0.15">
      <c r="A182" s="167"/>
      <c r="B182" s="167"/>
      <c r="C182" s="167"/>
      <c r="D182" s="167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</row>
    <row r="183" spans="1:64" ht="13.5" hidden="1" customHeight="1" x14ac:dyDescent="0.15">
      <c r="A183" s="167"/>
      <c r="B183" s="167"/>
      <c r="C183" s="167"/>
      <c r="D183" s="167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</row>
    <row r="184" spans="1:64" ht="13.5" hidden="1" customHeight="1" x14ac:dyDescent="0.15">
      <c r="A184" s="167"/>
      <c r="B184" s="167"/>
      <c r="C184" s="167"/>
      <c r="D184" s="167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</row>
    <row r="185" spans="1:64" ht="13.5" hidden="1" customHeight="1" x14ac:dyDescent="0.15">
      <c r="A185" s="167"/>
      <c r="B185" s="167"/>
      <c r="C185" s="167"/>
      <c r="D185" s="167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</row>
    <row r="186" spans="1:64" ht="13.5" hidden="1" customHeight="1" x14ac:dyDescent="0.15">
      <c r="A186" s="167"/>
      <c r="B186" s="167"/>
      <c r="C186" s="167"/>
      <c r="D186" s="167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</row>
    <row r="187" spans="1:64" ht="13.5" hidden="1" customHeight="1" x14ac:dyDescent="0.15">
      <c r="A187" s="167"/>
      <c r="B187" s="167"/>
      <c r="C187" s="167"/>
      <c r="D187" s="167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</row>
    <row r="188" spans="1:64" ht="13.5" hidden="1" customHeight="1" x14ac:dyDescent="0.15">
      <c r="A188" s="167"/>
      <c r="B188" s="167"/>
      <c r="C188" s="167"/>
      <c r="D188" s="167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</row>
    <row r="189" spans="1:64" ht="13.5" hidden="1" customHeight="1" x14ac:dyDescent="0.15">
      <c r="A189" s="167"/>
      <c r="B189" s="167"/>
      <c r="C189" s="167"/>
      <c r="D189" s="167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</row>
    <row r="190" spans="1:64" ht="13.5" customHeight="1" x14ac:dyDescent="0.15">
      <c r="A190" s="167"/>
      <c r="B190" s="167"/>
      <c r="C190" s="167"/>
      <c r="D190" s="167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</row>
    <row r="191" spans="1:64" ht="13.5" customHeight="1" x14ac:dyDescent="0.15">
      <c r="A191" s="167"/>
      <c r="B191" s="167"/>
      <c r="C191" s="167"/>
      <c r="D191" s="167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</row>
  </sheetData>
  <mergeCells count="1513">
    <mergeCell ref="B148:S148"/>
    <mergeCell ref="T148:AB148"/>
    <mergeCell ref="AC148:AI148"/>
    <mergeCell ref="AJ148:AP148"/>
    <mergeCell ref="AQ148:AW148"/>
    <mergeCell ref="E147:G147"/>
    <mergeCell ref="H147:J147"/>
    <mergeCell ref="K147:M147"/>
    <mergeCell ref="N147:P147"/>
    <mergeCell ref="Q147:S147"/>
    <mergeCell ref="B144:D144"/>
    <mergeCell ref="E144:G144"/>
    <mergeCell ref="H144:J144"/>
    <mergeCell ref="K144:M144"/>
    <mergeCell ref="N144:P144"/>
    <mergeCell ref="Q144:S144"/>
    <mergeCell ref="B143:D143"/>
    <mergeCell ref="E143:G143"/>
    <mergeCell ref="H143:J143"/>
    <mergeCell ref="K143:M143"/>
    <mergeCell ref="B147:D147"/>
    <mergeCell ref="AQ146:AS146"/>
    <mergeCell ref="AT146:AU146"/>
    <mergeCell ref="AV146:AW146"/>
    <mergeCell ref="T146:V146"/>
    <mergeCell ref="W146:Y146"/>
    <mergeCell ref="Z146:AB146"/>
    <mergeCell ref="AC146:AE146"/>
    <mergeCell ref="AF146:AG146"/>
    <mergeCell ref="AH146:AI146"/>
    <mergeCell ref="B146:D146"/>
    <mergeCell ref="E146:G146"/>
    <mergeCell ref="B138:S138"/>
    <mergeCell ref="T138:AB138"/>
    <mergeCell ref="AC138:AI138"/>
    <mergeCell ref="AJ138:AP138"/>
    <mergeCell ref="AQ138:AW138"/>
    <mergeCell ref="AX138:BC138"/>
    <mergeCell ref="B139:S139"/>
    <mergeCell ref="T139:AB139"/>
    <mergeCell ref="AC139:AI139"/>
    <mergeCell ref="AJ139:AP139"/>
    <mergeCell ref="AQ139:AW139"/>
    <mergeCell ref="AX139:BC139"/>
    <mergeCell ref="B140:S140"/>
    <mergeCell ref="T140:AB140"/>
    <mergeCell ref="AC140:AI140"/>
    <mergeCell ref="AJ140:AP140"/>
    <mergeCell ref="AQ140:AW140"/>
    <mergeCell ref="AX140:BC140"/>
    <mergeCell ref="B142:D142"/>
    <mergeCell ref="E142:G142"/>
    <mergeCell ref="H142:J142"/>
    <mergeCell ref="K142:M142"/>
    <mergeCell ref="N142:P142"/>
    <mergeCell ref="Q142:S142"/>
    <mergeCell ref="BD148:BF148"/>
    <mergeCell ref="BG148:BI148"/>
    <mergeCell ref="AX148:BC148"/>
    <mergeCell ref="AX147:AZ147"/>
    <mergeCell ref="BA147:BC147"/>
    <mergeCell ref="BD147:BF147"/>
    <mergeCell ref="BG147:BI147"/>
    <mergeCell ref="AJ147:AL147"/>
    <mergeCell ref="AM147:AN147"/>
    <mergeCell ref="AO147:AP147"/>
    <mergeCell ref="AQ147:AS147"/>
    <mergeCell ref="AT147:AU147"/>
    <mergeCell ref="AV147:AW147"/>
    <mergeCell ref="T147:V147"/>
    <mergeCell ref="W147:Y147"/>
    <mergeCell ref="Z147:AB147"/>
    <mergeCell ref="AC147:AE147"/>
    <mergeCell ref="AF147:AG147"/>
    <mergeCell ref="AH147:AI147"/>
    <mergeCell ref="AX146:AZ146"/>
    <mergeCell ref="BA146:BC146"/>
    <mergeCell ref="BD146:BF146"/>
    <mergeCell ref="BG146:BI146"/>
    <mergeCell ref="AJ146:AL146"/>
    <mergeCell ref="AM146:AN146"/>
    <mergeCell ref="AO146:AP146"/>
    <mergeCell ref="H146:J146"/>
    <mergeCell ref="K146:M146"/>
    <mergeCell ref="N146:P146"/>
    <mergeCell ref="Q146:S146"/>
    <mergeCell ref="AX145:AZ145"/>
    <mergeCell ref="BA145:BC145"/>
    <mergeCell ref="BD145:BF145"/>
    <mergeCell ref="BG145:BI145"/>
    <mergeCell ref="AJ145:AL145"/>
    <mergeCell ref="AM145:AN145"/>
    <mergeCell ref="AO145:AP145"/>
    <mergeCell ref="AQ145:AS145"/>
    <mergeCell ref="AT145:AU145"/>
    <mergeCell ref="AV145:AW145"/>
    <mergeCell ref="T145:V145"/>
    <mergeCell ref="W145:Y145"/>
    <mergeCell ref="Z145:AB145"/>
    <mergeCell ref="AC145:AE145"/>
    <mergeCell ref="AF145:AG145"/>
    <mergeCell ref="AH145:AI145"/>
    <mergeCell ref="B145:D145"/>
    <mergeCell ref="E145:G145"/>
    <mergeCell ref="H145:J145"/>
    <mergeCell ref="K145:M145"/>
    <mergeCell ref="N145:P145"/>
    <mergeCell ref="Q145:S145"/>
    <mergeCell ref="BG142:BI142"/>
    <mergeCell ref="AF142:AG142"/>
    <mergeCell ref="AH142:AI142"/>
    <mergeCell ref="AJ142:AL142"/>
    <mergeCell ref="AM142:AN142"/>
    <mergeCell ref="AO142:AP142"/>
    <mergeCell ref="AQ142:AS142"/>
    <mergeCell ref="BG141:BI141"/>
    <mergeCell ref="B141:S141"/>
    <mergeCell ref="AX144:AZ144"/>
    <mergeCell ref="BA144:BC144"/>
    <mergeCell ref="BD144:BF144"/>
    <mergeCell ref="BG144:BI144"/>
    <mergeCell ref="AJ144:AL144"/>
    <mergeCell ref="AM144:AN144"/>
    <mergeCell ref="AO144:AP144"/>
    <mergeCell ref="AQ144:AS144"/>
    <mergeCell ref="AT144:AU144"/>
    <mergeCell ref="AV144:AW144"/>
    <mergeCell ref="T144:V144"/>
    <mergeCell ref="W144:Y144"/>
    <mergeCell ref="Z144:AB144"/>
    <mergeCell ref="AC144:AE144"/>
    <mergeCell ref="AF144:AG144"/>
    <mergeCell ref="AH144:AI144"/>
    <mergeCell ref="BD143:BF143"/>
    <mergeCell ref="BG143:BI143"/>
    <mergeCell ref="AO143:AP143"/>
    <mergeCell ref="AQ143:AS143"/>
    <mergeCell ref="Z143:AB143"/>
    <mergeCell ref="AC143:AE143"/>
    <mergeCell ref="AF143:AG143"/>
    <mergeCell ref="T142:V142"/>
    <mergeCell ref="W142:Y142"/>
    <mergeCell ref="Z142:AB142"/>
    <mergeCell ref="AC142:AE142"/>
    <mergeCell ref="BD141:BF141"/>
    <mergeCell ref="T141:AB141"/>
    <mergeCell ref="AC141:AI141"/>
    <mergeCell ref="AJ141:AP141"/>
    <mergeCell ref="AQ141:AW141"/>
    <mergeCell ref="AX141:BC141"/>
    <mergeCell ref="N143:P143"/>
    <mergeCell ref="Q143:S143"/>
    <mergeCell ref="T143:V143"/>
    <mergeCell ref="W143:Y143"/>
    <mergeCell ref="AT142:AU142"/>
    <mergeCell ref="AV142:AW142"/>
    <mergeCell ref="AX142:AZ142"/>
    <mergeCell ref="BA142:BC142"/>
    <mergeCell ref="AT143:AU143"/>
    <mergeCell ref="AV143:AW143"/>
    <mergeCell ref="AX143:AZ143"/>
    <mergeCell ref="BA143:BC143"/>
    <mergeCell ref="BD142:BF142"/>
    <mergeCell ref="AH143:AI143"/>
    <mergeCell ref="AJ143:AL143"/>
    <mergeCell ref="AM143:AN143"/>
    <mergeCell ref="BD138:BF138"/>
    <mergeCell ref="BG138:BI138"/>
    <mergeCell ref="BD140:BF140"/>
    <mergeCell ref="BG140:BI140"/>
    <mergeCell ref="AQ136:AW136"/>
    <mergeCell ref="A133:BA133"/>
    <mergeCell ref="A134:BK134"/>
    <mergeCell ref="B135:S136"/>
    <mergeCell ref="T135:AB136"/>
    <mergeCell ref="AC135:AW135"/>
    <mergeCell ref="AC136:AI136"/>
    <mergeCell ref="AJ136:AP136"/>
    <mergeCell ref="H129:Q129"/>
    <mergeCell ref="Z129:AP129"/>
    <mergeCell ref="AS129:BF129"/>
    <mergeCell ref="H131:Q131"/>
    <mergeCell ref="Z131:AP131"/>
    <mergeCell ref="AS131:BB131"/>
    <mergeCell ref="BD139:BF139"/>
    <mergeCell ref="BG139:BI139"/>
    <mergeCell ref="A135:A136"/>
    <mergeCell ref="AX135:BC136"/>
    <mergeCell ref="BD135:BF136"/>
    <mergeCell ref="BG135:BI136"/>
    <mergeCell ref="B137:S137"/>
    <mergeCell ref="T137:AB137"/>
    <mergeCell ref="AC137:AI137"/>
    <mergeCell ref="AJ137:AP137"/>
    <mergeCell ref="AQ137:AW137"/>
    <mergeCell ref="AX137:BC137"/>
    <mergeCell ref="BD137:BF137"/>
    <mergeCell ref="BG137:BI137"/>
    <mergeCell ref="AW120:AW125"/>
    <mergeCell ref="AX120:AX125"/>
    <mergeCell ref="AY120:AY125"/>
    <mergeCell ref="AZ120:AZ125"/>
    <mergeCell ref="BA120:BA125"/>
    <mergeCell ref="A127:F127"/>
    <mergeCell ref="H127:W127"/>
    <mergeCell ref="Z127:AF127"/>
    <mergeCell ref="AS127:BK127"/>
    <mergeCell ref="AQ120:AQ125"/>
    <mergeCell ref="AR120:AR125"/>
    <mergeCell ref="AS120:AS125"/>
    <mergeCell ref="AT120:AT125"/>
    <mergeCell ref="AU120:AU125"/>
    <mergeCell ref="AV120:AV125"/>
    <mergeCell ref="AK120:AK125"/>
    <mergeCell ref="AL120:AL125"/>
    <mergeCell ref="AM120:AM125"/>
    <mergeCell ref="AN120:AN125"/>
    <mergeCell ref="AO120:AO125"/>
    <mergeCell ref="AP120:AP125"/>
    <mergeCell ref="AE120:AE125"/>
    <mergeCell ref="AF120:AF125"/>
    <mergeCell ref="AG120:AG125"/>
    <mergeCell ref="AH120:AH125"/>
    <mergeCell ref="AI120:AI125"/>
    <mergeCell ref="AJ120:AJ125"/>
    <mergeCell ref="Y120:Y125"/>
    <mergeCell ref="Z120:Z125"/>
    <mergeCell ref="AA120:AA125"/>
    <mergeCell ref="AB120:AB125"/>
    <mergeCell ref="AC120:AC125"/>
    <mergeCell ref="AD120:AD125"/>
    <mergeCell ref="S120:S125"/>
    <mergeCell ref="T120:T125"/>
    <mergeCell ref="U120:U125"/>
    <mergeCell ref="V120:V125"/>
    <mergeCell ref="W120:W125"/>
    <mergeCell ref="X120:X125"/>
    <mergeCell ref="M120:M125"/>
    <mergeCell ref="N120:N125"/>
    <mergeCell ref="O120:O125"/>
    <mergeCell ref="P120:P125"/>
    <mergeCell ref="Q120:Q125"/>
    <mergeCell ref="R120:R125"/>
    <mergeCell ref="G120:G125"/>
    <mergeCell ref="H120:H125"/>
    <mergeCell ref="I120:I125"/>
    <mergeCell ref="J120:J125"/>
    <mergeCell ref="K120:K125"/>
    <mergeCell ref="L120:L125"/>
    <mergeCell ref="A120:A125"/>
    <mergeCell ref="B120:B125"/>
    <mergeCell ref="C120:C125"/>
    <mergeCell ref="D120:D125"/>
    <mergeCell ref="E120:E125"/>
    <mergeCell ref="F120:F125"/>
    <mergeCell ref="AW113:AW118"/>
    <mergeCell ref="AX113:AX118"/>
    <mergeCell ref="AY113:AY118"/>
    <mergeCell ref="AZ113:AZ118"/>
    <mergeCell ref="BA113:BA118"/>
    <mergeCell ref="B119:BA119"/>
    <mergeCell ref="AQ113:AQ118"/>
    <mergeCell ref="AR113:AR118"/>
    <mergeCell ref="AS113:AS118"/>
    <mergeCell ref="AT113:AT118"/>
    <mergeCell ref="AU113:AU118"/>
    <mergeCell ref="AV113:AV118"/>
    <mergeCell ref="AK113:AK118"/>
    <mergeCell ref="AL113:AL118"/>
    <mergeCell ref="AM113:AM118"/>
    <mergeCell ref="AN113:AN118"/>
    <mergeCell ref="AO113:AO118"/>
    <mergeCell ref="AP113:AP118"/>
    <mergeCell ref="AE113:AE118"/>
    <mergeCell ref="AF113:AF118"/>
    <mergeCell ref="AG113:AG118"/>
    <mergeCell ref="AH113:AH118"/>
    <mergeCell ref="AI113:AI118"/>
    <mergeCell ref="AJ113:AJ118"/>
    <mergeCell ref="Y113:Y118"/>
    <mergeCell ref="Z113:Z118"/>
    <mergeCell ref="AA113:AA118"/>
    <mergeCell ref="AB113:AB118"/>
    <mergeCell ref="AC113:AC118"/>
    <mergeCell ref="AD113:AD118"/>
    <mergeCell ref="S113:S118"/>
    <mergeCell ref="T113:T118"/>
    <mergeCell ref="U113:U118"/>
    <mergeCell ref="V113:V118"/>
    <mergeCell ref="W113:W118"/>
    <mergeCell ref="X113:X118"/>
    <mergeCell ref="M113:M118"/>
    <mergeCell ref="N113:N118"/>
    <mergeCell ref="O113:O118"/>
    <mergeCell ref="P113:P118"/>
    <mergeCell ref="Q113:Q118"/>
    <mergeCell ref="R113:R118"/>
    <mergeCell ref="G113:G118"/>
    <mergeCell ref="H113:H118"/>
    <mergeCell ref="I113:I118"/>
    <mergeCell ref="J113:J118"/>
    <mergeCell ref="K113:K118"/>
    <mergeCell ref="L113:L118"/>
    <mergeCell ref="A113:A118"/>
    <mergeCell ref="B113:B118"/>
    <mergeCell ref="C113:C118"/>
    <mergeCell ref="D113:D118"/>
    <mergeCell ref="E113:E118"/>
    <mergeCell ref="F113:F118"/>
    <mergeCell ref="AW106:AW111"/>
    <mergeCell ref="AX106:AX111"/>
    <mergeCell ref="AY106:AY111"/>
    <mergeCell ref="AZ106:AZ111"/>
    <mergeCell ref="BA106:BA111"/>
    <mergeCell ref="B112:BA112"/>
    <mergeCell ref="AQ106:AQ111"/>
    <mergeCell ref="AR106:AR111"/>
    <mergeCell ref="AS106:AS111"/>
    <mergeCell ref="AT106:AT111"/>
    <mergeCell ref="AU106:AU111"/>
    <mergeCell ref="AV106:AV111"/>
    <mergeCell ref="AK106:AK111"/>
    <mergeCell ref="AL106:AL111"/>
    <mergeCell ref="AM106:AM111"/>
    <mergeCell ref="AN106:AN111"/>
    <mergeCell ref="AO106:AO111"/>
    <mergeCell ref="AP106:AP111"/>
    <mergeCell ref="AE106:AE111"/>
    <mergeCell ref="AF106:AF111"/>
    <mergeCell ref="AG106:AG111"/>
    <mergeCell ref="AH106:AH111"/>
    <mergeCell ref="AI106:AI111"/>
    <mergeCell ref="AJ106:AJ111"/>
    <mergeCell ref="Y106:Y111"/>
    <mergeCell ref="Z106:Z111"/>
    <mergeCell ref="AA106:AA111"/>
    <mergeCell ref="AB106:AB111"/>
    <mergeCell ref="AC106:AC111"/>
    <mergeCell ref="AD106:AD111"/>
    <mergeCell ref="S106:S111"/>
    <mergeCell ref="T106:T111"/>
    <mergeCell ref="U106:U111"/>
    <mergeCell ref="V106:V111"/>
    <mergeCell ref="W106:W111"/>
    <mergeCell ref="X106:X111"/>
    <mergeCell ref="M106:M111"/>
    <mergeCell ref="N106:N111"/>
    <mergeCell ref="O106:O111"/>
    <mergeCell ref="P106:P111"/>
    <mergeCell ref="Q106:Q111"/>
    <mergeCell ref="R106:R111"/>
    <mergeCell ref="G106:G111"/>
    <mergeCell ref="H106:H111"/>
    <mergeCell ref="I106:I111"/>
    <mergeCell ref="J106:J111"/>
    <mergeCell ref="K106:K111"/>
    <mergeCell ref="L106:L111"/>
    <mergeCell ref="A106:A111"/>
    <mergeCell ref="B106:B111"/>
    <mergeCell ref="C106:C111"/>
    <mergeCell ref="D106:D111"/>
    <mergeCell ref="E106:E111"/>
    <mergeCell ref="F106:F111"/>
    <mergeCell ref="AW99:AW104"/>
    <mergeCell ref="AX99:AX104"/>
    <mergeCell ref="AY99:AY104"/>
    <mergeCell ref="AZ99:AZ104"/>
    <mergeCell ref="BA99:BA104"/>
    <mergeCell ref="B105:BA105"/>
    <mergeCell ref="AQ99:AQ104"/>
    <mergeCell ref="AR99:AR104"/>
    <mergeCell ref="AS99:AS104"/>
    <mergeCell ref="AT99:AT104"/>
    <mergeCell ref="AU99:AU104"/>
    <mergeCell ref="AV99:AV104"/>
    <mergeCell ref="AK99:AK104"/>
    <mergeCell ref="AL99:AL104"/>
    <mergeCell ref="AM99:AM104"/>
    <mergeCell ref="AN99:AN104"/>
    <mergeCell ref="AO99:AO104"/>
    <mergeCell ref="AP99:AP104"/>
    <mergeCell ref="AE99:AE104"/>
    <mergeCell ref="AF99:AF104"/>
    <mergeCell ref="AG99:AG104"/>
    <mergeCell ref="AH99:AH104"/>
    <mergeCell ref="AI99:AI104"/>
    <mergeCell ref="AJ99:AJ104"/>
    <mergeCell ref="Y99:Y104"/>
    <mergeCell ref="Z99:Z104"/>
    <mergeCell ref="AA99:AA104"/>
    <mergeCell ref="AB99:AB104"/>
    <mergeCell ref="AC99:AC104"/>
    <mergeCell ref="AD99:AD104"/>
    <mergeCell ref="S99:S104"/>
    <mergeCell ref="T99:T104"/>
    <mergeCell ref="U99:U104"/>
    <mergeCell ref="V99:V104"/>
    <mergeCell ref="W99:W104"/>
    <mergeCell ref="X99:X104"/>
    <mergeCell ref="M99:M104"/>
    <mergeCell ref="N99:N104"/>
    <mergeCell ref="O99:O104"/>
    <mergeCell ref="P99:P104"/>
    <mergeCell ref="Q99:Q104"/>
    <mergeCell ref="R99:R104"/>
    <mergeCell ref="G99:G104"/>
    <mergeCell ref="H99:H104"/>
    <mergeCell ref="I99:I104"/>
    <mergeCell ref="J99:J104"/>
    <mergeCell ref="K99:K104"/>
    <mergeCell ref="L99:L104"/>
    <mergeCell ref="A99:A104"/>
    <mergeCell ref="B99:B104"/>
    <mergeCell ref="C99:C104"/>
    <mergeCell ref="D99:D104"/>
    <mergeCell ref="E99:E104"/>
    <mergeCell ref="F99:F104"/>
    <mergeCell ref="AW92:AW97"/>
    <mergeCell ref="AX92:AX97"/>
    <mergeCell ref="AY92:AY97"/>
    <mergeCell ref="AZ92:AZ97"/>
    <mergeCell ref="BA92:BA97"/>
    <mergeCell ref="B98:BA98"/>
    <mergeCell ref="AQ92:AQ97"/>
    <mergeCell ref="AR92:AR97"/>
    <mergeCell ref="AS92:AS97"/>
    <mergeCell ref="AT92:AT97"/>
    <mergeCell ref="AU92:AU97"/>
    <mergeCell ref="AV92:AV97"/>
    <mergeCell ref="AK92:AK97"/>
    <mergeCell ref="AL92:AL97"/>
    <mergeCell ref="AM92:AM97"/>
    <mergeCell ref="AN92:AN97"/>
    <mergeCell ref="AO92:AO97"/>
    <mergeCell ref="AP92:AP97"/>
    <mergeCell ref="AE92:AE97"/>
    <mergeCell ref="AF92:AF97"/>
    <mergeCell ref="AG92:AG97"/>
    <mergeCell ref="AH92:AH97"/>
    <mergeCell ref="AI92:AI97"/>
    <mergeCell ref="AJ92:AJ97"/>
    <mergeCell ref="Y92:Y97"/>
    <mergeCell ref="Z92:Z97"/>
    <mergeCell ref="AA92:AA97"/>
    <mergeCell ref="AB92:AB97"/>
    <mergeCell ref="AC92:AC97"/>
    <mergeCell ref="AD92:AD97"/>
    <mergeCell ref="S92:S97"/>
    <mergeCell ref="T92:T97"/>
    <mergeCell ref="U92:U97"/>
    <mergeCell ref="V92:V97"/>
    <mergeCell ref="W92:W97"/>
    <mergeCell ref="X92:X97"/>
    <mergeCell ref="M92:M97"/>
    <mergeCell ref="N92:N97"/>
    <mergeCell ref="O92:O97"/>
    <mergeCell ref="P92:P97"/>
    <mergeCell ref="Q92:Q97"/>
    <mergeCell ref="R92:R97"/>
    <mergeCell ref="G92:G97"/>
    <mergeCell ref="H92:H97"/>
    <mergeCell ref="I92:I97"/>
    <mergeCell ref="J92:J97"/>
    <mergeCell ref="K92:K97"/>
    <mergeCell ref="L92:L97"/>
    <mergeCell ref="A92:A97"/>
    <mergeCell ref="B92:B97"/>
    <mergeCell ref="C92:C97"/>
    <mergeCell ref="D92:D97"/>
    <mergeCell ref="E92:E97"/>
    <mergeCell ref="F92:F97"/>
    <mergeCell ref="AW85:AW90"/>
    <mergeCell ref="AX85:AX90"/>
    <mergeCell ref="AY85:AY90"/>
    <mergeCell ref="AZ85:AZ90"/>
    <mergeCell ref="BA85:BA90"/>
    <mergeCell ref="B91:BA91"/>
    <mergeCell ref="AQ85:AQ90"/>
    <mergeCell ref="AR85:AR90"/>
    <mergeCell ref="AS85:AS90"/>
    <mergeCell ref="AT85:AT90"/>
    <mergeCell ref="AU85:AU90"/>
    <mergeCell ref="AV85:AV90"/>
    <mergeCell ref="AK85:AK90"/>
    <mergeCell ref="AL85:AL90"/>
    <mergeCell ref="AM85:AM90"/>
    <mergeCell ref="AN85:AN90"/>
    <mergeCell ref="AO85:AO90"/>
    <mergeCell ref="AP85:AP90"/>
    <mergeCell ref="AE85:AE90"/>
    <mergeCell ref="AF85:AF90"/>
    <mergeCell ref="AG85:AG90"/>
    <mergeCell ref="AH85:AH90"/>
    <mergeCell ref="AI85:AI90"/>
    <mergeCell ref="AJ85:AJ90"/>
    <mergeCell ref="Y85:Y90"/>
    <mergeCell ref="Z85:Z90"/>
    <mergeCell ref="AA85:AA90"/>
    <mergeCell ref="AB85:AB90"/>
    <mergeCell ref="AC85:AC90"/>
    <mergeCell ref="AD85:AD90"/>
    <mergeCell ref="S85:S90"/>
    <mergeCell ref="T85:T90"/>
    <mergeCell ref="U85:U90"/>
    <mergeCell ref="V85:V90"/>
    <mergeCell ref="W85:W90"/>
    <mergeCell ref="X85:X90"/>
    <mergeCell ref="M85:M90"/>
    <mergeCell ref="N85:N90"/>
    <mergeCell ref="O85:O90"/>
    <mergeCell ref="P85:P90"/>
    <mergeCell ref="Q85:Q90"/>
    <mergeCell ref="R85:R90"/>
    <mergeCell ref="G85:G90"/>
    <mergeCell ref="H85:H90"/>
    <mergeCell ref="I85:I90"/>
    <mergeCell ref="J85:J90"/>
    <mergeCell ref="K85:K90"/>
    <mergeCell ref="L85:L90"/>
    <mergeCell ref="A85:A90"/>
    <mergeCell ref="B85:B90"/>
    <mergeCell ref="C85:C90"/>
    <mergeCell ref="D85:D90"/>
    <mergeCell ref="E85:E90"/>
    <mergeCell ref="F85:F90"/>
    <mergeCell ref="AW78:AW83"/>
    <mergeCell ref="AX78:AX83"/>
    <mergeCell ref="AY78:AY83"/>
    <mergeCell ref="AZ78:AZ83"/>
    <mergeCell ref="BA78:BA83"/>
    <mergeCell ref="B84:BA84"/>
    <mergeCell ref="AQ78:AQ83"/>
    <mergeCell ref="AR78:AR83"/>
    <mergeCell ref="AS78:AS83"/>
    <mergeCell ref="AT78:AT83"/>
    <mergeCell ref="AU78:AU83"/>
    <mergeCell ref="AV78:AV83"/>
    <mergeCell ref="AK78:AK83"/>
    <mergeCell ref="AL78:AL83"/>
    <mergeCell ref="AM78:AM83"/>
    <mergeCell ref="AN78:AN83"/>
    <mergeCell ref="AO78:AO83"/>
    <mergeCell ref="AP78:AP83"/>
    <mergeCell ref="AE78:AE83"/>
    <mergeCell ref="AF78:AF83"/>
    <mergeCell ref="AG78:AG83"/>
    <mergeCell ref="AH78:AH83"/>
    <mergeCell ref="AI78:AI83"/>
    <mergeCell ref="AJ78:AJ83"/>
    <mergeCell ref="Y78:Y83"/>
    <mergeCell ref="Z78:Z83"/>
    <mergeCell ref="AC78:AC83"/>
    <mergeCell ref="AD78:AD83"/>
    <mergeCell ref="S78:S83"/>
    <mergeCell ref="T78:T83"/>
    <mergeCell ref="U78:U83"/>
    <mergeCell ref="V78:V83"/>
    <mergeCell ref="W78:W83"/>
    <mergeCell ref="X78:X83"/>
    <mergeCell ref="M78:M83"/>
    <mergeCell ref="N78:N83"/>
    <mergeCell ref="O78:O83"/>
    <mergeCell ref="P78:P83"/>
    <mergeCell ref="Q78:Q83"/>
    <mergeCell ref="R78:R83"/>
    <mergeCell ref="G78:G83"/>
    <mergeCell ref="H78:H83"/>
    <mergeCell ref="I78:I83"/>
    <mergeCell ref="J78:J83"/>
    <mergeCell ref="K78:K83"/>
    <mergeCell ref="L78:L83"/>
    <mergeCell ref="A78:A83"/>
    <mergeCell ref="B78:B83"/>
    <mergeCell ref="C78:C83"/>
    <mergeCell ref="D78:D83"/>
    <mergeCell ref="E78:E83"/>
    <mergeCell ref="F78:F83"/>
    <mergeCell ref="AW71:AW76"/>
    <mergeCell ref="AX71:AX76"/>
    <mergeCell ref="AY71:AY76"/>
    <mergeCell ref="AZ71:AZ76"/>
    <mergeCell ref="BA71:BA76"/>
    <mergeCell ref="B77:BA77"/>
    <mergeCell ref="AQ71:AQ76"/>
    <mergeCell ref="AR71:AR76"/>
    <mergeCell ref="AS71:AS76"/>
    <mergeCell ref="AT71:AT76"/>
    <mergeCell ref="AU71:AU76"/>
    <mergeCell ref="AV71:AV76"/>
    <mergeCell ref="AH71:AH76"/>
    <mergeCell ref="AI71:AI76"/>
    <mergeCell ref="AM71:AM76"/>
    <mergeCell ref="AN71:AN76"/>
    <mergeCell ref="AO71:AO76"/>
    <mergeCell ref="AP71:AP76"/>
    <mergeCell ref="AC71:AC76"/>
    <mergeCell ref="AE71:AE76"/>
    <mergeCell ref="AF71:AF76"/>
    <mergeCell ref="AG71:AG76"/>
    <mergeCell ref="Y71:Y76"/>
    <mergeCell ref="Z71:Z76"/>
    <mergeCell ref="AA78:AA83"/>
    <mergeCell ref="AB78:AB83"/>
    <mergeCell ref="S71:S76"/>
    <mergeCell ref="T71:T76"/>
    <mergeCell ref="U71:U76"/>
    <mergeCell ref="V71:V76"/>
    <mergeCell ref="W71:W76"/>
    <mergeCell ref="X71:X76"/>
    <mergeCell ref="M71:M76"/>
    <mergeCell ref="P71:P76"/>
    <mergeCell ref="O71:O76"/>
    <mergeCell ref="Q71:Q76"/>
    <mergeCell ref="R71:R76"/>
    <mergeCell ref="G71:G76"/>
    <mergeCell ref="H71:H76"/>
    <mergeCell ref="I71:I76"/>
    <mergeCell ref="J71:J76"/>
    <mergeCell ref="K71:K76"/>
    <mergeCell ref="L71:L76"/>
    <mergeCell ref="A71:A76"/>
    <mergeCell ref="B71:B76"/>
    <mergeCell ref="C71:C76"/>
    <mergeCell ref="D71:D76"/>
    <mergeCell ref="E71:E76"/>
    <mergeCell ref="F71:F76"/>
    <mergeCell ref="AW64:AW69"/>
    <mergeCell ref="AX64:AX69"/>
    <mergeCell ref="AY64:AY69"/>
    <mergeCell ref="AZ64:AZ69"/>
    <mergeCell ref="BA64:BA69"/>
    <mergeCell ref="B70:BA70"/>
    <mergeCell ref="AQ64:AQ69"/>
    <mergeCell ref="AR64:AR69"/>
    <mergeCell ref="AO64:AO69"/>
    <mergeCell ref="AS64:AS69"/>
    <mergeCell ref="AU64:AU69"/>
    <mergeCell ref="AV64:AV69"/>
    <mergeCell ref="Y64:Y69"/>
    <mergeCell ref="Z64:Z69"/>
    <mergeCell ref="AM64:AM69"/>
    <mergeCell ref="AN64:AN69"/>
    <mergeCell ref="AP64:AP69"/>
    <mergeCell ref="AE64:AE69"/>
    <mergeCell ref="AF64:AF69"/>
    <mergeCell ref="AG64:AG69"/>
    <mergeCell ref="AH64:AH69"/>
    <mergeCell ref="AI64:AI69"/>
    <mergeCell ref="X64:X69"/>
    <mergeCell ref="AA71:AA76"/>
    <mergeCell ref="AB71:AB76"/>
    <mergeCell ref="AD71:AD76"/>
    <mergeCell ref="AA64:AA69"/>
    <mergeCell ref="AB64:AB69"/>
    <mergeCell ref="AC64:AC69"/>
    <mergeCell ref="AD64:AD69"/>
    <mergeCell ref="S64:S69"/>
    <mergeCell ref="T64:T69"/>
    <mergeCell ref="U64:U69"/>
    <mergeCell ref="V64:V69"/>
    <mergeCell ref="W64:W69"/>
    <mergeCell ref="M64:M69"/>
    <mergeCell ref="O64:O69"/>
    <mergeCell ref="N64:N69"/>
    <mergeCell ref="Q64:Q69"/>
    <mergeCell ref="R64:R69"/>
    <mergeCell ref="G64:G69"/>
    <mergeCell ref="H64:H69"/>
    <mergeCell ref="I64:I69"/>
    <mergeCell ref="J64:J69"/>
    <mergeCell ref="K64:K69"/>
    <mergeCell ref="L64:L69"/>
    <mergeCell ref="P64:P69"/>
    <mergeCell ref="A64:A69"/>
    <mergeCell ref="B64:B69"/>
    <mergeCell ref="C64:C69"/>
    <mergeCell ref="D64:D69"/>
    <mergeCell ref="E64:E69"/>
    <mergeCell ref="F64:F69"/>
    <mergeCell ref="AW57:AW62"/>
    <mergeCell ref="AX57:AX62"/>
    <mergeCell ref="AY57:AY62"/>
    <mergeCell ref="AZ57:AZ62"/>
    <mergeCell ref="BA57:BA62"/>
    <mergeCell ref="B63:BA63"/>
    <mergeCell ref="AQ57:AQ62"/>
    <mergeCell ref="AR57:AR62"/>
    <mergeCell ref="AS57:AS62"/>
    <mergeCell ref="AT57:AT62"/>
    <mergeCell ref="AU57:AU62"/>
    <mergeCell ref="AV57:AV62"/>
    <mergeCell ref="AK57:AK62"/>
    <mergeCell ref="AL57:AL62"/>
    <mergeCell ref="AM57:AM62"/>
    <mergeCell ref="AN57:AN62"/>
    <mergeCell ref="AO57:AO62"/>
    <mergeCell ref="AP57:AP62"/>
    <mergeCell ref="AE57:AE62"/>
    <mergeCell ref="AF57:AF62"/>
    <mergeCell ref="AG57:AG62"/>
    <mergeCell ref="AH57:AH62"/>
    <mergeCell ref="AI57:AI62"/>
    <mergeCell ref="AJ57:AJ62"/>
    <mergeCell ref="Y57:Y62"/>
    <mergeCell ref="Z57:Z62"/>
    <mergeCell ref="AA57:AA62"/>
    <mergeCell ref="AB57:AB62"/>
    <mergeCell ref="AC57:AC62"/>
    <mergeCell ref="AD57:AD62"/>
    <mergeCell ref="S57:S62"/>
    <mergeCell ref="T57:T62"/>
    <mergeCell ref="U57:U62"/>
    <mergeCell ref="V57:V62"/>
    <mergeCell ref="W57:W62"/>
    <mergeCell ref="X57:X62"/>
    <mergeCell ref="M57:M62"/>
    <mergeCell ref="O57:O62"/>
    <mergeCell ref="P57:P62"/>
    <mergeCell ref="Q57:Q62"/>
    <mergeCell ref="R57:R62"/>
    <mergeCell ref="G57:G62"/>
    <mergeCell ref="H57:H62"/>
    <mergeCell ref="I57:I62"/>
    <mergeCell ref="J57:J62"/>
    <mergeCell ref="K57:K62"/>
    <mergeCell ref="L57:L62"/>
    <mergeCell ref="N57:N62"/>
    <mergeCell ref="A57:A62"/>
    <mergeCell ref="B57:B62"/>
    <mergeCell ref="C57:C62"/>
    <mergeCell ref="D57:D62"/>
    <mergeCell ref="E57:E62"/>
    <mergeCell ref="F57:F62"/>
    <mergeCell ref="AW50:AW55"/>
    <mergeCell ref="AX50:AX55"/>
    <mergeCell ref="AY50:AY55"/>
    <mergeCell ref="AZ50:AZ55"/>
    <mergeCell ref="BA50:BA55"/>
    <mergeCell ref="B56:BA56"/>
    <mergeCell ref="AQ50:AQ55"/>
    <mergeCell ref="AR50:AR55"/>
    <mergeCell ref="AS50:AS55"/>
    <mergeCell ref="AT50:AT55"/>
    <mergeCell ref="AU50:AU55"/>
    <mergeCell ref="AV50:AV55"/>
    <mergeCell ref="AK50:AK55"/>
    <mergeCell ref="AL50:AL55"/>
    <mergeCell ref="AM50:AM55"/>
    <mergeCell ref="AN50:AN55"/>
    <mergeCell ref="AO50:AO55"/>
    <mergeCell ref="AP50:AP55"/>
    <mergeCell ref="AE50:AE55"/>
    <mergeCell ref="AF50:AF55"/>
    <mergeCell ref="AG50:AG55"/>
    <mergeCell ref="AH50:AH55"/>
    <mergeCell ref="AI50:AI55"/>
    <mergeCell ref="AJ50:AJ55"/>
    <mergeCell ref="Y50:Y55"/>
    <mergeCell ref="Z50:Z55"/>
    <mergeCell ref="AA50:AA55"/>
    <mergeCell ref="AB50:AB55"/>
    <mergeCell ref="AC50:AC55"/>
    <mergeCell ref="AD50:AD55"/>
    <mergeCell ref="S50:S55"/>
    <mergeCell ref="T50:T55"/>
    <mergeCell ref="U50:U55"/>
    <mergeCell ref="V50:V55"/>
    <mergeCell ref="W50:W55"/>
    <mergeCell ref="X50:X55"/>
    <mergeCell ref="M50:M55"/>
    <mergeCell ref="N50:N55"/>
    <mergeCell ref="O50:O55"/>
    <mergeCell ref="P50:P55"/>
    <mergeCell ref="Q50:Q55"/>
    <mergeCell ref="R50:R55"/>
    <mergeCell ref="G50:G55"/>
    <mergeCell ref="H50:H55"/>
    <mergeCell ref="I50:I55"/>
    <mergeCell ref="J50:J55"/>
    <mergeCell ref="K50:K55"/>
    <mergeCell ref="L50:L55"/>
    <mergeCell ref="A50:A55"/>
    <mergeCell ref="B50:B55"/>
    <mergeCell ref="C50:C55"/>
    <mergeCell ref="D50:D55"/>
    <mergeCell ref="E50:E55"/>
    <mergeCell ref="F50:F55"/>
    <mergeCell ref="AW43:AW48"/>
    <mergeCell ref="AX43:AX48"/>
    <mergeCell ref="AY43:AY48"/>
    <mergeCell ref="AZ43:AZ48"/>
    <mergeCell ref="BA43:BA48"/>
    <mergeCell ref="B49:BA49"/>
    <mergeCell ref="AQ43:AQ48"/>
    <mergeCell ref="AR43:AR48"/>
    <mergeCell ref="AS43:AS48"/>
    <mergeCell ref="AT43:AT48"/>
    <mergeCell ref="AU43:AU48"/>
    <mergeCell ref="AV43:AV48"/>
    <mergeCell ref="AK43:AK48"/>
    <mergeCell ref="AL43:AL48"/>
    <mergeCell ref="AM43:AM48"/>
    <mergeCell ref="AN43:AN48"/>
    <mergeCell ref="AO43:AO48"/>
    <mergeCell ref="AP43:AP48"/>
    <mergeCell ref="AE43:AE48"/>
    <mergeCell ref="AF43:AF48"/>
    <mergeCell ref="AG43:AG48"/>
    <mergeCell ref="AH43:AH48"/>
    <mergeCell ref="AI43:AI48"/>
    <mergeCell ref="AJ43:AJ48"/>
    <mergeCell ref="Y43:Y48"/>
    <mergeCell ref="Z43:Z48"/>
    <mergeCell ref="AA43:AA48"/>
    <mergeCell ref="AB43:AB48"/>
    <mergeCell ref="AC43:AC48"/>
    <mergeCell ref="AD43:AD48"/>
    <mergeCell ref="S43:S48"/>
    <mergeCell ref="T43:T48"/>
    <mergeCell ref="U43:U48"/>
    <mergeCell ref="V43:V48"/>
    <mergeCell ref="W43:W48"/>
    <mergeCell ref="X43:X48"/>
    <mergeCell ref="M43:M48"/>
    <mergeCell ref="N43:N48"/>
    <mergeCell ref="O43:O48"/>
    <mergeCell ref="P43:P48"/>
    <mergeCell ref="Q43:Q48"/>
    <mergeCell ref="R43:R48"/>
    <mergeCell ref="G43:G48"/>
    <mergeCell ref="H43:H48"/>
    <mergeCell ref="I43:I48"/>
    <mergeCell ref="J43:J48"/>
    <mergeCell ref="K43:K48"/>
    <mergeCell ref="L43:L48"/>
    <mergeCell ref="A43:A48"/>
    <mergeCell ref="B43:B48"/>
    <mergeCell ref="C43:C48"/>
    <mergeCell ref="D43:D48"/>
    <mergeCell ref="E43:E48"/>
    <mergeCell ref="F43:F48"/>
    <mergeCell ref="AV40:AV41"/>
    <mergeCell ref="AW40:AW41"/>
    <mergeCell ref="AX40:AX41"/>
    <mergeCell ref="AY40:AY41"/>
    <mergeCell ref="AZ40:AZ41"/>
    <mergeCell ref="X40:X41"/>
    <mergeCell ref="Y40:Y41"/>
    <mergeCell ref="Z40:Z41"/>
    <mergeCell ref="AA40:AA41"/>
    <mergeCell ref="AB40:AB41"/>
    <mergeCell ref="AC40:AC41"/>
    <mergeCell ref="R40:R41"/>
    <mergeCell ref="S40:S41"/>
    <mergeCell ref="T40:T41"/>
    <mergeCell ref="U40:U41"/>
    <mergeCell ref="V40:V41"/>
    <mergeCell ref="W40:W41"/>
    <mergeCell ref="L40:L41"/>
    <mergeCell ref="M40:M41"/>
    <mergeCell ref="N40:N41"/>
    <mergeCell ref="O40:O41"/>
    <mergeCell ref="P40:P41"/>
    <mergeCell ref="Q40:Q41"/>
    <mergeCell ref="F40:F41"/>
    <mergeCell ref="G40:G41"/>
    <mergeCell ref="H40:H41"/>
    <mergeCell ref="Y37:Y38"/>
    <mergeCell ref="BA40:BA41"/>
    <mergeCell ref="AP40:AP41"/>
    <mergeCell ref="AQ40:AQ41"/>
    <mergeCell ref="AR40:AR41"/>
    <mergeCell ref="AS40:AS41"/>
    <mergeCell ref="AT40:AT41"/>
    <mergeCell ref="AU40:AU41"/>
    <mergeCell ref="AJ40:AJ41"/>
    <mergeCell ref="AK40:AK41"/>
    <mergeCell ref="AL40:AL41"/>
    <mergeCell ref="AM40:AM41"/>
    <mergeCell ref="AN40:AN41"/>
    <mergeCell ref="AO40:AO41"/>
    <mergeCell ref="AD40:AD41"/>
    <mergeCell ref="AE40:AE41"/>
    <mergeCell ref="AF40:AF41"/>
    <mergeCell ref="AG40:AG41"/>
    <mergeCell ref="AH40:AH41"/>
    <mergeCell ref="AI40:AI41"/>
    <mergeCell ref="R37:R38"/>
    <mergeCell ref="I40:I41"/>
    <mergeCell ref="J40:J41"/>
    <mergeCell ref="K40:K41"/>
    <mergeCell ref="AW37:AW38"/>
    <mergeCell ref="AX37:AX38"/>
    <mergeCell ref="AY37:AY38"/>
    <mergeCell ref="AZ37:AZ38"/>
    <mergeCell ref="BA37:BA38"/>
    <mergeCell ref="A40:A41"/>
    <mergeCell ref="B40:B41"/>
    <mergeCell ref="C40:C41"/>
    <mergeCell ref="D40:D41"/>
    <mergeCell ref="E40:E41"/>
    <mergeCell ref="AQ37:AQ38"/>
    <mergeCell ref="AR37:AR38"/>
    <mergeCell ref="AS37:AS38"/>
    <mergeCell ref="AT37:AT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E37:AE38"/>
    <mergeCell ref="AF37:AF38"/>
    <mergeCell ref="AG37:AG38"/>
    <mergeCell ref="AH37:AH38"/>
    <mergeCell ref="AI37:AI38"/>
    <mergeCell ref="AJ37:AJ38"/>
    <mergeCell ref="A37:A38"/>
    <mergeCell ref="B37:B38"/>
    <mergeCell ref="C37:C38"/>
    <mergeCell ref="D37:D38"/>
    <mergeCell ref="E37:E38"/>
    <mergeCell ref="F37:F38"/>
    <mergeCell ref="AV34:AV35"/>
    <mergeCell ref="AW34:AW35"/>
    <mergeCell ref="AX34:AX35"/>
    <mergeCell ref="AY34:AY35"/>
    <mergeCell ref="AZ34:AZ35"/>
    <mergeCell ref="X34:X35"/>
    <mergeCell ref="Y34:Y35"/>
    <mergeCell ref="Z34:Z35"/>
    <mergeCell ref="AA34:AA35"/>
    <mergeCell ref="AB34:AB35"/>
    <mergeCell ref="AC34:AC35"/>
    <mergeCell ref="R34:R35"/>
    <mergeCell ref="S34:S35"/>
    <mergeCell ref="T34:T35"/>
    <mergeCell ref="U34:U35"/>
    <mergeCell ref="V34:V35"/>
    <mergeCell ref="W34:W35"/>
    <mergeCell ref="L34:L35"/>
    <mergeCell ref="M34:M35"/>
    <mergeCell ref="N34:N35"/>
    <mergeCell ref="Z37:Z38"/>
    <mergeCell ref="AA37:AA38"/>
    <mergeCell ref="AB37:AB38"/>
    <mergeCell ref="AC37:AC38"/>
    <mergeCell ref="AD37:AD38"/>
    <mergeCell ref="S37:S38"/>
    <mergeCell ref="AR34:AR35"/>
    <mergeCell ref="AS34:AS35"/>
    <mergeCell ref="AT34:AT35"/>
    <mergeCell ref="AU34:AU35"/>
    <mergeCell ref="AJ34:AJ35"/>
    <mergeCell ref="AK34:AK35"/>
    <mergeCell ref="AL34:AL35"/>
    <mergeCell ref="AM34:AM35"/>
    <mergeCell ref="AN34:AN35"/>
    <mergeCell ref="AO34:AO35"/>
    <mergeCell ref="AD34:AD35"/>
    <mergeCell ref="AE34:AE35"/>
    <mergeCell ref="AF34:AF35"/>
    <mergeCell ref="AG34:AG35"/>
    <mergeCell ref="AH34:AH35"/>
    <mergeCell ref="AI34:AI35"/>
    <mergeCell ref="G37:G38"/>
    <mergeCell ref="H37:H38"/>
    <mergeCell ref="I37:I38"/>
    <mergeCell ref="J37:J38"/>
    <mergeCell ref="K37:K38"/>
    <mergeCell ref="L37:L38"/>
    <mergeCell ref="T37:T38"/>
    <mergeCell ref="U37:U38"/>
    <mergeCell ref="V37:V38"/>
    <mergeCell ref="W37:W38"/>
    <mergeCell ref="X37:X38"/>
    <mergeCell ref="M37:M38"/>
    <mergeCell ref="N37:N38"/>
    <mergeCell ref="O37:O38"/>
    <mergeCell ref="P37:P38"/>
    <mergeCell ref="Q37:Q38"/>
    <mergeCell ref="O34:O35"/>
    <mergeCell ref="P34:P35"/>
    <mergeCell ref="Q34:Q35"/>
    <mergeCell ref="F34:F35"/>
    <mergeCell ref="G34:G35"/>
    <mergeCell ref="H34:H35"/>
    <mergeCell ref="I34:I35"/>
    <mergeCell ref="J34:J35"/>
    <mergeCell ref="K34:K35"/>
    <mergeCell ref="AW31:AW32"/>
    <mergeCell ref="AX31:AX32"/>
    <mergeCell ref="AY31:AY32"/>
    <mergeCell ref="AZ31:AZ32"/>
    <mergeCell ref="BA31:BA32"/>
    <mergeCell ref="V31:V32"/>
    <mergeCell ref="W31:W32"/>
    <mergeCell ref="X31:X32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BA34:BA35"/>
    <mergeCell ref="AP34:AP35"/>
    <mergeCell ref="AQ34:AQ35"/>
    <mergeCell ref="A34:A35"/>
    <mergeCell ref="B34:B35"/>
    <mergeCell ref="C34:C35"/>
    <mergeCell ref="D34:D35"/>
    <mergeCell ref="E34:E35"/>
    <mergeCell ref="AQ31:AQ32"/>
    <mergeCell ref="AR31:AR32"/>
    <mergeCell ref="AS31:AS32"/>
    <mergeCell ref="AT31:AT32"/>
    <mergeCell ref="AU31:AU32"/>
    <mergeCell ref="AV31:AV32"/>
    <mergeCell ref="AK31:AK32"/>
    <mergeCell ref="AL31:AL32"/>
    <mergeCell ref="AM31:AM32"/>
    <mergeCell ref="AN31:AN32"/>
    <mergeCell ref="AO31:AO32"/>
    <mergeCell ref="AP31:AP32"/>
    <mergeCell ref="AE31:AE32"/>
    <mergeCell ref="AF31:AF32"/>
    <mergeCell ref="AG31:AG32"/>
    <mergeCell ref="AH31:AH32"/>
    <mergeCell ref="AI31:AI32"/>
    <mergeCell ref="AJ31:AJ32"/>
    <mergeCell ref="Y31:Y32"/>
    <mergeCell ref="Z31:Z32"/>
    <mergeCell ref="AA31:AA32"/>
    <mergeCell ref="AB31:AB32"/>
    <mergeCell ref="AC31:AC32"/>
    <mergeCell ref="AD31:AD32"/>
    <mergeCell ref="S31:S32"/>
    <mergeCell ref="T31:T32"/>
    <mergeCell ref="U31:U32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AR28:AR29"/>
    <mergeCell ref="AS28:AS29"/>
    <mergeCell ref="AT28:AT29"/>
    <mergeCell ref="AU28:AU29"/>
    <mergeCell ref="AV28:AV29"/>
    <mergeCell ref="AW28:AW29"/>
    <mergeCell ref="AL28:AL29"/>
    <mergeCell ref="AM28:AM29"/>
    <mergeCell ref="AN28:AN29"/>
    <mergeCell ref="AO28:AO29"/>
    <mergeCell ref="AP28:AP29"/>
    <mergeCell ref="AQ28:AQ29"/>
    <mergeCell ref="AF28:AF29"/>
    <mergeCell ref="AG28:AG29"/>
    <mergeCell ref="AH28:AH29"/>
    <mergeCell ref="AI28:AI29"/>
    <mergeCell ref="AJ28:AJ29"/>
    <mergeCell ref="AK28:AK29"/>
    <mergeCell ref="Z28:Z29"/>
    <mergeCell ref="AA28:AA29"/>
    <mergeCell ref="AB28:AB29"/>
    <mergeCell ref="AC28:AC29"/>
    <mergeCell ref="AD28:AD29"/>
    <mergeCell ref="AE28:AE29"/>
    <mergeCell ref="T28:T29"/>
    <mergeCell ref="U28:U29"/>
    <mergeCell ref="V28:V29"/>
    <mergeCell ref="W28:W29"/>
    <mergeCell ref="X28:X29"/>
    <mergeCell ref="Y28:Y29"/>
    <mergeCell ref="N28:N29"/>
    <mergeCell ref="O28:O29"/>
    <mergeCell ref="P28:P29"/>
    <mergeCell ref="Q28:Q29"/>
    <mergeCell ref="R28:R29"/>
    <mergeCell ref="S28:S29"/>
    <mergeCell ref="H28:H29"/>
    <mergeCell ref="I28:I29"/>
    <mergeCell ref="J28:J29"/>
    <mergeCell ref="K28:K29"/>
    <mergeCell ref="L28:L29"/>
    <mergeCell ref="M28:M29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AS25:AS26"/>
    <mergeCell ref="AT25:AT26"/>
    <mergeCell ref="AU25:AU26"/>
    <mergeCell ref="AV25:AV26"/>
    <mergeCell ref="AW25:AW26"/>
    <mergeCell ref="AX25:AX26"/>
    <mergeCell ref="AM25:AM26"/>
    <mergeCell ref="AN25:AN26"/>
    <mergeCell ref="AO25:AO26"/>
    <mergeCell ref="AP25:AP26"/>
    <mergeCell ref="AQ25:AQ26"/>
    <mergeCell ref="AR25:AR26"/>
    <mergeCell ref="AG25:AG26"/>
    <mergeCell ref="AH25:AH26"/>
    <mergeCell ref="AI25:AI26"/>
    <mergeCell ref="AJ25:AJ26"/>
    <mergeCell ref="AK25:AK26"/>
    <mergeCell ref="AL25:AL26"/>
    <mergeCell ref="AA25:AA26"/>
    <mergeCell ref="AB25:AB26"/>
    <mergeCell ref="AC25:AC26"/>
    <mergeCell ref="AD25:AD26"/>
    <mergeCell ref="AE25:AE26"/>
    <mergeCell ref="AF25:AF26"/>
    <mergeCell ref="U25:U26"/>
    <mergeCell ref="V25:V26"/>
    <mergeCell ref="W25:W26"/>
    <mergeCell ref="X25:X26"/>
    <mergeCell ref="Y25:Y26"/>
    <mergeCell ref="Z25:Z26"/>
    <mergeCell ref="O25:O26"/>
    <mergeCell ref="P25:P26"/>
    <mergeCell ref="Q25:Q26"/>
    <mergeCell ref="R25:R26"/>
    <mergeCell ref="S25:S26"/>
    <mergeCell ref="T25:T26"/>
    <mergeCell ref="I25:I26"/>
    <mergeCell ref="J25:J26"/>
    <mergeCell ref="K25:K26"/>
    <mergeCell ref="L25:L26"/>
    <mergeCell ref="M25:M26"/>
    <mergeCell ref="N25:N26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AT22:AT23"/>
    <mergeCell ref="AU22:AU23"/>
    <mergeCell ref="AV22:AV23"/>
    <mergeCell ref="AW22:AW23"/>
    <mergeCell ref="AX22:AX23"/>
    <mergeCell ref="AY22:AY23"/>
    <mergeCell ref="AN22:AN23"/>
    <mergeCell ref="AO22:AO23"/>
    <mergeCell ref="AP22:AP23"/>
    <mergeCell ref="AQ22:AQ23"/>
    <mergeCell ref="AR22:AR23"/>
    <mergeCell ref="AS22:AS23"/>
    <mergeCell ref="AH22:AH23"/>
    <mergeCell ref="AI22:AI23"/>
    <mergeCell ref="AJ22:AJ23"/>
    <mergeCell ref="AK22:AK23"/>
    <mergeCell ref="AL22:AL23"/>
    <mergeCell ref="AM22:AM23"/>
    <mergeCell ref="AB22:AB23"/>
    <mergeCell ref="AC22:AC23"/>
    <mergeCell ref="AD22:AD23"/>
    <mergeCell ref="AE22:AE23"/>
    <mergeCell ref="AF22:AF23"/>
    <mergeCell ref="AG22:AG23"/>
    <mergeCell ref="V22:V23"/>
    <mergeCell ref="W22:W23"/>
    <mergeCell ref="X22:X23"/>
    <mergeCell ref="Y22:Y23"/>
    <mergeCell ref="Z22:Z23"/>
    <mergeCell ref="AA22:AA23"/>
    <mergeCell ref="P22:P23"/>
    <mergeCell ref="Q22:Q23"/>
    <mergeCell ref="R22:R23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R16:R17"/>
    <mergeCell ref="S16:S17"/>
    <mergeCell ref="B21:BA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AV19:AV20"/>
    <mergeCell ref="AW19:AW20"/>
    <mergeCell ref="AX19:AX20"/>
    <mergeCell ref="AY19:AY20"/>
    <mergeCell ref="AZ19:AZ20"/>
    <mergeCell ref="BA19:BA20"/>
    <mergeCell ref="AP19:AP20"/>
    <mergeCell ref="AQ19:AQ20"/>
    <mergeCell ref="AR19:AR20"/>
    <mergeCell ref="AS19:AS20"/>
    <mergeCell ref="AT19:AT20"/>
    <mergeCell ref="AU19:AU20"/>
    <mergeCell ref="AJ19:AJ20"/>
    <mergeCell ref="AK19:AK20"/>
    <mergeCell ref="AL19:AL20"/>
    <mergeCell ref="AM19:AM20"/>
    <mergeCell ref="AN19:AN20"/>
    <mergeCell ref="AO19:AO20"/>
    <mergeCell ref="AD19:AD20"/>
    <mergeCell ref="AE19:AE20"/>
    <mergeCell ref="AH19:AH20"/>
    <mergeCell ref="AI19:AI20"/>
    <mergeCell ref="X19:X20"/>
    <mergeCell ref="Y19:Y20"/>
    <mergeCell ref="Z19:Z20"/>
    <mergeCell ref="AA19:AA20"/>
    <mergeCell ref="AB19:AB20"/>
    <mergeCell ref="AC19:AC20"/>
    <mergeCell ref="R19:R20"/>
    <mergeCell ref="S19:S20"/>
    <mergeCell ref="T19:T20"/>
    <mergeCell ref="U19:U20"/>
    <mergeCell ref="V19:V20"/>
    <mergeCell ref="W19:W20"/>
    <mergeCell ref="L19:L20"/>
    <mergeCell ref="M19:M20"/>
    <mergeCell ref="N19:N20"/>
    <mergeCell ref="O19:O20"/>
    <mergeCell ref="P19:P20"/>
    <mergeCell ref="Q19:Q20"/>
    <mergeCell ref="AF19:AF20"/>
    <mergeCell ref="AG19:AG20"/>
    <mergeCell ref="F19:F20"/>
    <mergeCell ref="G19:G20"/>
    <mergeCell ref="H19:H20"/>
    <mergeCell ref="I19:I20"/>
    <mergeCell ref="J19:J20"/>
    <mergeCell ref="K19:K20"/>
    <mergeCell ref="AX16:AX17"/>
    <mergeCell ref="AY16:AY17"/>
    <mergeCell ref="AZ16:AZ17"/>
    <mergeCell ref="BA16:BA17"/>
    <mergeCell ref="B18:BA18"/>
    <mergeCell ref="A19:A20"/>
    <mergeCell ref="B19:B20"/>
    <mergeCell ref="C19:C20"/>
    <mergeCell ref="D19:D20"/>
    <mergeCell ref="E19:E20"/>
    <mergeCell ref="AR16:AR17"/>
    <mergeCell ref="AS16:AS17"/>
    <mergeCell ref="AT16:AT17"/>
    <mergeCell ref="AU16:AU17"/>
    <mergeCell ref="AV16:AV17"/>
    <mergeCell ref="AW16:AW17"/>
    <mergeCell ref="AL16:AL17"/>
    <mergeCell ref="AM16:AM17"/>
    <mergeCell ref="AN16:AN17"/>
    <mergeCell ref="AO16:AO17"/>
    <mergeCell ref="AP16:AP17"/>
    <mergeCell ref="AQ16:AQ17"/>
    <mergeCell ref="AF16:AF17"/>
    <mergeCell ref="AG16:AG17"/>
    <mergeCell ref="AH16:AH17"/>
    <mergeCell ref="AI16:AI17"/>
    <mergeCell ref="AZ13:AZ14"/>
    <mergeCell ref="BA13:BA14"/>
    <mergeCell ref="B15:BA15"/>
    <mergeCell ref="A16:A17"/>
    <mergeCell ref="B16:B17"/>
    <mergeCell ref="C16:C17"/>
    <mergeCell ref="D16:D17"/>
    <mergeCell ref="E16:E17"/>
    <mergeCell ref="F16:F17"/>
    <mergeCell ref="G16:G17"/>
    <mergeCell ref="AT13:AT14"/>
    <mergeCell ref="AU13:AU14"/>
    <mergeCell ref="AV13:AV14"/>
    <mergeCell ref="AW13:AW14"/>
    <mergeCell ref="AX13:AX14"/>
    <mergeCell ref="AY13:AY14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J16:AJ17"/>
    <mergeCell ref="AK16:AK17"/>
    <mergeCell ref="Z16:Z17"/>
    <mergeCell ref="AA16:AA17"/>
    <mergeCell ref="AB16:AB17"/>
    <mergeCell ref="AC16:AC17"/>
    <mergeCell ref="AF13:AF14"/>
    <mergeCell ref="AG13:AG14"/>
    <mergeCell ref="V13:V14"/>
    <mergeCell ref="W13:W14"/>
    <mergeCell ref="X13:X14"/>
    <mergeCell ref="Y13:Y14"/>
    <mergeCell ref="Z13:Z14"/>
    <mergeCell ref="AA13:AA14"/>
    <mergeCell ref="P13:P14"/>
    <mergeCell ref="Q13:Q14"/>
    <mergeCell ref="R13:R14"/>
    <mergeCell ref="S13:S14"/>
    <mergeCell ref="T13:T14"/>
    <mergeCell ref="U13:U14"/>
    <mergeCell ref="H16:H17"/>
    <mergeCell ref="I16:I17"/>
    <mergeCell ref="J16:J17"/>
    <mergeCell ref="K16:K17"/>
    <mergeCell ref="L16:L17"/>
    <mergeCell ref="M16:M17"/>
    <mergeCell ref="AD16:AD17"/>
    <mergeCell ref="AE16:AE17"/>
    <mergeCell ref="T16:T17"/>
    <mergeCell ref="U16:U17"/>
    <mergeCell ref="V16:V17"/>
    <mergeCell ref="W16:W17"/>
    <mergeCell ref="X16:X17"/>
    <mergeCell ref="Y16:Y17"/>
    <mergeCell ref="N16:N17"/>
    <mergeCell ref="O16:O17"/>
    <mergeCell ref="P16:P17"/>
    <mergeCell ref="Q16:Q17"/>
    <mergeCell ref="J13:J14"/>
    <mergeCell ref="K13:K14"/>
    <mergeCell ref="L13:L14"/>
    <mergeCell ref="M13:M14"/>
    <mergeCell ref="N13:N14"/>
    <mergeCell ref="O13:O14"/>
    <mergeCell ref="B12:BA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V10:AV11"/>
    <mergeCell ref="AW10:AW11"/>
    <mergeCell ref="AX10:AX11"/>
    <mergeCell ref="AY10:AY11"/>
    <mergeCell ref="AZ10:AZ11"/>
    <mergeCell ref="BA10:BA11"/>
    <mergeCell ref="AP10:AP11"/>
    <mergeCell ref="AQ10:AQ11"/>
    <mergeCell ref="AR10:AR11"/>
    <mergeCell ref="AS10:AS11"/>
    <mergeCell ref="AT10:AT11"/>
    <mergeCell ref="AU10:AU11"/>
    <mergeCell ref="AJ10:AJ11"/>
    <mergeCell ref="AK10:AK11"/>
    <mergeCell ref="AL10:AL11"/>
    <mergeCell ref="AM10:AM11"/>
    <mergeCell ref="G7:G8"/>
    <mergeCell ref="H7:H8"/>
    <mergeCell ref="I7:I8"/>
    <mergeCell ref="J7:J8"/>
    <mergeCell ref="K7:K8"/>
    <mergeCell ref="L7:L8"/>
    <mergeCell ref="AB7:AB8"/>
    <mergeCell ref="AC7:AC8"/>
    <mergeCell ref="AD7:AD8"/>
    <mergeCell ref="S7:S8"/>
    <mergeCell ref="T7:T8"/>
    <mergeCell ref="U7:U8"/>
    <mergeCell ref="AN10:AN11"/>
    <mergeCell ref="AO10:AO11"/>
    <mergeCell ref="AD10:AD11"/>
    <mergeCell ref="AE10:AE11"/>
    <mergeCell ref="AF10:AF11"/>
    <mergeCell ref="AG10:AG11"/>
    <mergeCell ref="AH10:AH11"/>
    <mergeCell ref="AI10:AI11"/>
    <mergeCell ref="X10:X11"/>
    <mergeCell ref="Y10:Y11"/>
    <mergeCell ref="Z10:Z11"/>
    <mergeCell ref="AA10:AA11"/>
    <mergeCell ref="AB10:AB11"/>
    <mergeCell ref="AC10:AC11"/>
    <mergeCell ref="R10:R11"/>
    <mergeCell ref="S10:S11"/>
    <mergeCell ref="T10:T11"/>
    <mergeCell ref="U10:U11"/>
    <mergeCell ref="V10:V11"/>
    <mergeCell ref="W10:W11"/>
    <mergeCell ref="F10:F11"/>
    <mergeCell ref="G10:G11"/>
    <mergeCell ref="H10:H11"/>
    <mergeCell ref="I10:I11"/>
    <mergeCell ref="J10:J11"/>
    <mergeCell ref="K10:K11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AF3:AF4"/>
    <mergeCell ref="AG3:AI3"/>
    <mergeCell ref="AJ3:AJ4"/>
    <mergeCell ref="AK3:AN3"/>
    <mergeCell ref="AO3:AR3"/>
    <mergeCell ref="AS3:AS4"/>
    <mergeCell ref="S3:S4"/>
    <mergeCell ref="T3:V3"/>
    <mergeCell ref="W3:W4"/>
    <mergeCell ref="X3:Z3"/>
    <mergeCell ref="AA3:AA4"/>
    <mergeCell ref="AW7:AW8"/>
    <mergeCell ref="AX7:AX8"/>
    <mergeCell ref="AY7:AY8"/>
    <mergeCell ref="AZ7:AZ8"/>
    <mergeCell ref="BA7:BA8"/>
    <mergeCell ref="V7:V8"/>
    <mergeCell ref="AL7:AL8"/>
    <mergeCell ref="AM7:AM8"/>
    <mergeCell ref="AN7:AN8"/>
    <mergeCell ref="AO7:AO8"/>
    <mergeCell ref="AJ64:AJ69"/>
    <mergeCell ref="AK64:AK69"/>
    <mergeCell ref="AL64:AL69"/>
    <mergeCell ref="AT64:AT69"/>
    <mergeCell ref="N71:N76"/>
    <mergeCell ref="AJ71:AJ76"/>
    <mergeCell ref="AK71:AK76"/>
    <mergeCell ref="AL71:AL76"/>
    <mergeCell ref="L10:L11"/>
    <mergeCell ref="M10:M11"/>
    <mergeCell ref="N10:N11"/>
    <mergeCell ref="O10:O11"/>
    <mergeCell ref="P10:P11"/>
    <mergeCell ref="Q10:Q11"/>
    <mergeCell ref="W7:W8"/>
    <mergeCell ref="X7:X8"/>
    <mergeCell ref="M7:M8"/>
    <mergeCell ref="N7:N8"/>
    <mergeCell ref="O7:O8"/>
    <mergeCell ref="P7:P8"/>
    <mergeCell ref="Q7:Q8"/>
    <mergeCell ref="R7:R8"/>
    <mergeCell ref="AL13:AL14"/>
    <mergeCell ref="AM13:AM14"/>
    <mergeCell ref="AB13:AB14"/>
    <mergeCell ref="AC13:AC14"/>
    <mergeCell ref="AD13:AD14"/>
    <mergeCell ref="AE13:AE14"/>
    <mergeCell ref="A2:Q2"/>
    <mergeCell ref="A3:A5"/>
    <mergeCell ref="B3:E3"/>
    <mergeCell ref="F3:F4"/>
    <mergeCell ref="G3:I3"/>
    <mergeCell ref="J3:J4"/>
    <mergeCell ref="K3:M3"/>
    <mergeCell ref="O3:R3"/>
    <mergeCell ref="AT3:AV3"/>
    <mergeCell ref="A10:A11"/>
    <mergeCell ref="B10:B11"/>
    <mergeCell ref="C10:C11"/>
    <mergeCell ref="D10:D11"/>
    <mergeCell ref="E10:E11"/>
    <mergeCell ref="AP7:AP8"/>
    <mergeCell ref="AE7:AE8"/>
    <mergeCell ref="AF7:AF8"/>
    <mergeCell ref="AG7:AG8"/>
    <mergeCell ref="AH7:AH8"/>
    <mergeCell ref="AI7:AI8"/>
    <mergeCell ref="AJ7:AJ8"/>
    <mergeCell ref="Y7:Y8"/>
    <mergeCell ref="Z7:Z8"/>
    <mergeCell ref="AA7:AA8"/>
    <mergeCell ref="AB3:AE3"/>
    <mergeCell ref="AQ7:AQ8"/>
    <mergeCell ref="AR7:AR8"/>
    <mergeCell ref="AS7:AS8"/>
    <mergeCell ref="AT7:AT8"/>
    <mergeCell ref="AU7:AU8"/>
    <mergeCell ref="AV7:AV8"/>
    <mergeCell ref="AK7:AK8"/>
  </mergeCells>
  <pageMargins left="0.35433070866141736" right="0.35433070866141736" top="0.78740157480314965" bottom="0.78740157480314965" header="0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24"/>
  <sheetViews>
    <sheetView topLeftCell="A52" zoomScale="60" zoomScaleNormal="60" workbookViewId="0">
      <selection activeCell="B27" sqref="B27"/>
    </sheetView>
  </sheetViews>
  <sheetFormatPr defaultRowHeight="15" x14ac:dyDescent="0.25"/>
  <cols>
    <col min="1" max="1" width="15.28515625" customWidth="1"/>
    <col min="2" max="2" width="48.7109375" customWidth="1"/>
    <col min="3" max="3" width="15.42578125" customWidth="1"/>
    <col min="4" max="4" width="11.28515625" customWidth="1"/>
    <col min="5" max="5" width="13.42578125" customWidth="1"/>
    <col min="6" max="6" width="10.7109375" customWidth="1"/>
    <col min="7" max="8" width="8.85546875" customWidth="1"/>
    <col min="9" max="9" width="18" customWidth="1"/>
    <col min="10" max="10" width="8.85546875" customWidth="1"/>
    <col min="11" max="11" width="12.85546875" customWidth="1"/>
    <col min="12" max="12" width="13.28515625" customWidth="1"/>
    <col min="13" max="13" width="8.85546875" customWidth="1"/>
    <col min="14" max="14" width="10.140625" customWidth="1"/>
  </cols>
  <sheetData>
    <row r="1" spans="1:28" x14ac:dyDescent="0.25">
      <c r="A1" s="37"/>
      <c r="B1" s="37"/>
      <c r="C1" s="37"/>
      <c r="D1" s="37"/>
      <c r="E1" s="37"/>
      <c r="F1" s="37"/>
      <c r="G1" s="37"/>
      <c r="H1" s="37"/>
      <c r="I1" s="37" t="s">
        <v>0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8" ht="15.75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28" ht="14.45" customHeight="1" x14ac:dyDescent="0.25">
      <c r="A3" s="366" t="s">
        <v>1</v>
      </c>
      <c r="B3" s="363" t="s">
        <v>2</v>
      </c>
      <c r="C3" s="363" t="s">
        <v>3</v>
      </c>
      <c r="D3" s="369" t="s">
        <v>4</v>
      </c>
      <c r="E3" s="370"/>
      <c r="F3" s="370"/>
      <c r="G3" s="370"/>
      <c r="H3" s="370"/>
      <c r="I3" s="370"/>
      <c r="J3" s="370"/>
      <c r="K3" s="370"/>
      <c r="L3" s="370"/>
      <c r="M3" s="370"/>
      <c r="N3" s="374"/>
      <c r="O3" s="369" t="s">
        <v>17</v>
      </c>
      <c r="P3" s="370"/>
      <c r="Q3" s="370"/>
      <c r="R3" s="370"/>
      <c r="S3" s="370"/>
      <c r="T3" s="370"/>
      <c r="U3" s="370"/>
      <c r="V3" s="371"/>
      <c r="W3" s="37"/>
      <c r="X3" s="37"/>
      <c r="Y3" s="37"/>
      <c r="Z3" s="37"/>
      <c r="AA3" s="37"/>
      <c r="AB3" s="37"/>
    </row>
    <row r="4" spans="1:28" ht="14.45" customHeight="1" x14ac:dyDescent="0.25">
      <c r="A4" s="367"/>
      <c r="B4" s="364"/>
      <c r="C4" s="364"/>
      <c r="D4" s="346" t="s">
        <v>5</v>
      </c>
      <c r="E4" s="347"/>
      <c r="F4" s="348"/>
      <c r="G4" s="357" t="s">
        <v>258</v>
      </c>
      <c r="H4" s="357"/>
      <c r="I4" s="357"/>
      <c r="J4" s="376" t="s">
        <v>130</v>
      </c>
      <c r="K4" s="376"/>
      <c r="L4" s="376"/>
      <c r="M4" s="377"/>
      <c r="N4" s="375" t="s">
        <v>12</v>
      </c>
      <c r="O4" s="355" t="s">
        <v>13</v>
      </c>
      <c r="P4" s="372"/>
      <c r="Q4" s="355" t="s">
        <v>14</v>
      </c>
      <c r="R4" s="372"/>
      <c r="S4" s="355" t="s">
        <v>15</v>
      </c>
      <c r="T4" s="372"/>
      <c r="U4" s="355" t="s">
        <v>16</v>
      </c>
      <c r="V4" s="373"/>
      <c r="W4" s="37"/>
      <c r="X4" s="37"/>
      <c r="Y4" s="37"/>
      <c r="Z4" s="37"/>
      <c r="AA4" s="37"/>
      <c r="AB4" s="37"/>
    </row>
    <row r="5" spans="1:28" ht="14.45" customHeight="1" x14ac:dyDescent="0.25">
      <c r="A5" s="367"/>
      <c r="B5" s="364"/>
      <c r="C5" s="364"/>
      <c r="D5" s="349"/>
      <c r="E5" s="350"/>
      <c r="F5" s="351"/>
      <c r="G5" s="357"/>
      <c r="H5" s="357"/>
      <c r="I5" s="357"/>
      <c r="J5" s="378"/>
      <c r="K5" s="378"/>
      <c r="L5" s="378"/>
      <c r="M5" s="379"/>
      <c r="N5" s="375"/>
      <c r="O5" s="352" t="s">
        <v>295</v>
      </c>
      <c r="P5" s="352" t="s">
        <v>296</v>
      </c>
      <c r="Q5" s="352" t="s">
        <v>297</v>
      </c>
      <c r="R5" s="352" t="s">
        <v>386</v>
      </c>
      <c r="S5" s="352" t="s">
        <v>387</v>
      </c>
      <c r="T5" s="352" t="s">
        <v>388</v>
      </c>
      <c r="U5" s="352" t="s">
        <v>298</v>
      </c>
      <c r="V5" s="358" t="s">
        <v>299</v>
      </c>
      <c r="W5" s="37"/>
      <c r="X5" s="37"/>
      <c r="Y5" s="37"/>
      <c r="Z5" s="37"/>
      <c r="AA5" s="37"/>
      <c r="AB5" s="37"/>
    </row>
    <row r="6" spans="1:28" ht="28.15" customHeight="1" x14ac:dyDescent="0.25">
      <c r="A6" s="367"/>
      <c r="B6" s="364"/>
      <c r="C6" s="364"/>
      <c r="D6" s="361" t="s">
        <v>7</v>
      </c>
      <c r="E6" s="355" t="s">
        <v>6</v>
      </c>
      <c r="F6" s="372"/>
      <c r="G6" s="361" t="s">
        <v>7</v>
      </c>
      <c r="H6" s="355" t="s">
        <v>6</v>
      </c>
      <c r="I6" s="356"/>
      <c r="J6" s="357" t="s">
        <v>6</v>
      </c>
      <c r="K6" s="357"/>
      <c r="L6" s="357"/>
      <c r="M6" s="357"/>
      <c r="N6" s="375"/>
      <c r="O6" s="353"/>
      <c r="P6" s="353"/>
      <c r="Q6" s="353"/>
      <c r="R6" s="353"/>
      <c r="S6" s="353"/>
      <c r="T6" s="353"/>
      <c r="U6" s="353"/>
      <c r="V6" s="359"/>
      <c r="W6" s="37"/>
      <c r="X6" s="37"/>
      <c r="Y6" s="37"/>
      <c r="Z6" s="37"/>
      <c r="AA6" s="37"/>
      <c r="AB6" s="37"/>
    </row>
    <row r="7" spans="1:28" ht="56.25" customHeight="1" x14ac:dyDescent="0.25">
      <c r="A7" s="368"/>
      <c r="B7" s="365"/>
      <c r="C7" s="365"/>
      <c r="D7" s="362"/>
      <c r="E7" s="38" t="s">
        <v>132</v>
      </c>
      <c r="F7" s="38" t="s">
        <v>18</v>
      </c>
      <c r="G7" s="362"/>
      <c r="H7" s="38" t="s">
        <v>8</v>
      </c>
      <c r="I7" s="42" t="s">
        <v>9</v>
      </c>
      <c r="J7" s="44" t="s">
        <v>19</v>
      </c>
      <c r="K7" s="44" t="s">
        <v>396</v>
      </c>
      <c r="L7" s="45" t="s">
        <v>11</v>
      </c>
      <c r="M7" s="45" t="s">
        <v>10</v>
      </c>
      <c r="N7" s="375"/>
      <c r="O7" s="354"/>
      <c r="P7" s="354"/>
      <c r="Q7" s="354"/>
      <c r="R7" s="354"/>
      <c r="S7" s="354"/>
      <c r="T7" s="354"/>
      <c r="U7" s="354"/>
      <c r="V7" s="360"/>
      <c r="W7" s="37"/>
      <c r="X7" s="37"/>
      <c r="Y7" s="37"/>
      <c r="Z7" s="37"/>
      <c r="AA7" s="37"/>
      <c r="AB7" s="37"/>
    </row>
    <row r="8" spans="1:28" s="1" customFormat="1" x14ac:dyDescent="0.25">
      <c r="A8" s="189">
        <v>1</v>
      </c>
      <c r="B8" s="97">
        <v>2</v>
      </c>
      <c r="C8" s="97">
        <v>3</v>
      </c>
      <c r="D8" s="97">
        <v>4</v>
      </c>
      <c r="E8" s="97">
        <v>5</v>
      </c>
      <c r="F8" s="97">
        <v>6</v>
      </c>
      <c r="G8" s="97">
        <v>7</v>
      </c>
      <c r="H8" s="97">
        <v>8</v>
      </c>
      <c r="I8" s="97">
        <v>9</v>
      </c>
      <c r="J8" s="97">
        <v>10</v>
      </c>
      <c r="K8" s="97">
        <v>11</v>
      </c>
      <c r="L8" s="97">
        <v>12</v>
      </c>
      <c r="M8" s="97">
        <v>13</v>
      </c>
      <c r="N8" s="97">
        <v>14</v>
      </c>
      <c r="O8" s="243">
        <v>15</v>
      </c>
      <c r="P8" s="243">
        <v>16</v>
      </c>
      <c r="Q8" s="243">
        <v>17</v>
      </c>
      <c r="R8" s="243">
        <v>18</v>
      </c>
      <c r="S8" s="243">
        <v>19</v>
      </c>
      <c r="T8" s="243">
        <v>20</v>
      </c>
      <c r="U8" s="243">
        <v>21</v>
      </c>
      <c r="V8" s="190">
        <v>22</v>
      </c>
      <c r="W8" s="40"/>
      <c r="X8" s="40"/>
      <c r="Y8" s="40"/>
      <c r="Z8" s="40"/>
      <c r="AA8" s="40"/>
      <c r="AB8" s="40"/>
    </row>
    <row r="9" spans="1:28" ht="15.75" x14ac:dyDescent="0.25">
      <c r="A9" s="191"/>
      <c r="B9" s="96"/>
      <c r="C9" s="96"/>
      <c r="D9" s="81">
        <f>SUM(D34+D44+D64+D79+D86+D96+D103+D104+D10)</f>
        <v>5940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243">
        <f>SUM(O13:O32)</f>
        <v>595</v>
      </c>
      <c r="P9" s="243">
        <f>SUM(P13:P32)</f>
        <v>770</v>
      </c>
      <c r="Q9" s="92">
        <f>Q35+Q36+Q37+Q38+Q48+Q52+Q51+Q45+Q46+Q49+Q60+Q66+Q68+Q69+Q87</f>
        <v>528</v>
      </c>
      <c r="R9" s="92">
        <f>R35+R36+R37+R38+R51+R45+R46+R55+R49+R66+R68+R69+R71+R72+R81+R87+R88+R97+R99</f>
        <v>736</v>
      </c>
      <c r="S9" s="92">
        <f>S36+S38+S53+S50+S65+S66+S67+S68+S69+S70+S71+S72+S74+S81+S80+S82+S88+S90+S97+S99</f>
        <v>462</v>
      </c>
      <c r="T9" s="92">
        <f>T36+T38+T53+T50+T65+T66+T67+T68+T70+T71+T74+T81+T80+T82+T88+T90+T97+T98</f>
        <v>532</v>
      </c>
      <c r="U9" s="92">
        <f>U36+U38+U39+U54+U57+U47+U50+U66+U67+U68+U71+U74+U97+U98+U61+U41+U62</f>
        <v>330</v>
      </c>
      <c r="V9" s="192">
        <f>V36+V38+V39+V41++V54+V56+V57+V58+V47+V61+V62+V63</f>
        <v>324</v>
      </c>
      <c r="W9" s="188"/>
      <c r="X9" s="37"/>
      <c r="Y9" s="37"/>
      <c r="Z9" s="37"/>
      <c r="AA9" s="37"/>
      <c r="AB9" s="37"/>
    </row>
    <row r="10" spans="1:28" ht="24.6" customHeight="1" x14ac:dyDescent="0.25">
      <c r="A10" s="193" t="s">
        <v>21</v>
      </c>
      <c r="B10" s="3" t="s">
        <v>20</v>
      </c>
      <c r="C10" s="3"/>
      <c r="D10" s="93">
        <f>SUM(D13:D32)</f>
        <v>1476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4"/>
      <c r="P10" s="4"/>
      <c r="Q10" s="4"/>
      <c r="R10" s="4"/>
      <c r="S10" s="4"/>
      <c r="T10" s="4"/>
      <c r="U10" s="4"/>
      <c r="V10" s="194"/>
      <c r="W10" s="82"/>
      <c r="X10" s="37"/>
      <c r="Y10" s="37"/>
      <c r="Z10" s="37"/>
      <c r="AA10" s="37"/>
      <c r="AB10" s="37"/>
    </row>
    <row r="11" spans="1:28" ht="31.5" x14ac:dyDescent="0.25">
      <c r="A11" s="195" t="s">
        <v>22</v>
      </c>
      <c r="B11" s="6" t="s">
        <v>23</v>
      </c>
      <c r="C11" s="7" t="s">
        <v>300</v>
      </c>
      <c r="D11" s="95">
        <f>SUM(D13:D32)</f>
        <v>1476</v>
      </c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8"/>
      <c r="P11" s="8"/>
      <c r="Q11" s="8"/>
      <c r="R11" s="8"/>
      <c r="S11" s="8"/>
      <c r="T11" s="8"/>
      <c r="U11" s="8"/>
      <c r="V11" s="196"/>
      <c r="W11" s="37"/>
      <c r="X11" s="37"/>
      <c r="Y11" s="37"/>
      <c r="Z11" s="37"/>
      <c r="AA11" s="37"/>
      <c r="AB11" s="37"/>
    </row>
    <row r="12" spans="1:28" ht="15.75" x14ac:dyDescent="0.25">
      <c r="A12" s="197"/>
      <c r="B12" s="9" t="s">
        <v>24</v>
      </c>
      <c r="C12" s="10"/>
      <c r="D12" s="78"/>
      <c r="E12" s="41"/>
      <c r="F12" s="41"/>
      <c r="G12" s="77"/>
      <c r="H12" s="41"/>
      <c r="I12" s="41"/>
      <c r="J12" s="41"/>
      <c r="K12" s="41"/>
      <c r="L12" s="41"/>
      <c r="M12" s="41"/>
      <c r="N12" s="41"/>
      <c r="O12" s="5"/>
      <c r="P12" s="5"/>
      <c r="Q12" s="12"/>
      <c r="R12" s="11"/>
      <c r="S12" s="11"/>
      <c r="T12" s="11"/>
      <c r="U12" s="11"/>
      <c r="V12" s="198"/>
    </row>
    <row r="13" spans="1:28" ht="15.75" x14ac:dyDescent="0.25">
      <c r="A13" s="199" t="s">
        <v>25</v>
      </c>
      <c r="B13" s="13" t="s">
        <v>26</v>
      </c>
      <c r="C13" s="14" t="s">
        <v>345</v>
      </c>
      <c r="D13" s="15">
        <f>G13+K13+L13+M13+N13+J13</f>
        <v>174</v>
      </c>
      <c r="E13" s="41">
        <v>100</v>
      </c>
      <c r="F13" s="41"/>
      <c r="G13" s="41">
        <f>O13+P13</f>
        <v>156</v>
      </c>
      <c r="H13" s="41">
        <v>56</v>
      </c>
      <c r="I13" s="41">
        <v>100</v>
      </c>
      <c r="J13" s="41"/>
      <c r="K13" s="41"/>
      <c r="L13" s="41"/>
      <c r="M13" s="41">
        <v>12</v>
      </c>
      <c r="N13" s="41">
        <v>6</v>
      </c>
      <c r="O13" s="89">
        <v>68</v>
      </c>
      <c r="P13" s="89">
        <v>88</v>
      </c>
      <c r="Q13" s="16"/>
      <c r="R13" s="14"/>
      <c r="S13" s="15"/>
      <c r="T13" s="14"/>
      <c r="U13" s="15"/>
      <c r="V13" s="200"/>
    </row>
    <row r="14" spans="1:28" ht="15.75" x14ac:dyDescent="0.25">
      <c r="A14" s="199" t="s">
        <v>27</v>
      </c>
      <c r="B14" s="13" t="s">
        <v>28</v>
      </c>
      <c r="C14" s="14" t="s">
        <v>345</v>
      </c>
      <c r="D14" s="15">
        <f t="shared" ref="D14:D30" si="0">G14+K14+L14+M14+N14+J14</f>
        <v>213</v>
      </c>
      <c r="E14" s="41">
        <v>135</v>
      </c>
      <c r="F14" s="41"/>
      <c r="G14" s="41">
        <f>O14+P14</f>
        <v>195</v>
      </c>
      <c r="H14" s="41">
        <v>100</v>
      </c>
      <c r="I14" s="41">
        <v>95</v>
      </c>
      <c r="J14" s="41"/>
      <c r="K14" s="41"/>
      <c r="L14" s="41"/>
      <c r="M14" s="41">
        <v>12</v>
      </c>
      <c r="N14" s="41">
        <v>6</v>
      </c>
      <c r="O14" s="89">
        <v>85</v>
      </c>
      <c r="P14" s="89">
        <v>110</v>
      </c>
      <c r="Q14" s="16"/>
      <c r="R14" s="14"/>
      <c r="S14" s="15"/>
      <c r="T14" s="14"/>
      <c r="U14" s="15"/>
      <c r="V14" s="200"/>
    </row>
    <row r="15" spans="1:28" ht="16.149999999999999" customHeight="1" x14ac:dyDescent="0.25">
      <c r="A15" s="199"/>
      <c r="B15" s="17" t="s">
        <v>29</v>
      </c>
      <c r="C15" s="14"/>
      <c r="D15" s="15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90"/>
      <c r="P15" s="90"/>
      <c r="Q15" s="16"/>
      <c r="R15" s="14"/>
      <c r="S15" s="15"/>
      <c r="T15" s="14"/>
      <c r="U15" s="15"/>
      <c r="V15" s="200"/>
    </row>
    <row r="16" spans="1:28" ht="15.75" x14ac:dyDescent="0.25">
      <c r="A16" s="199" t="s">
        <v>30</v>
      </c>
      <c r="B16" s="13" t="s">
        <v>31</v>
      </c>
      <c r="C16" s="14" t="s">
        <v>345</v>
      </c>
      <c r="D16" s="15">
        <f t="shared" si="0"/>
        <v>174</v>
      </c>
      <c r="E16" s="41">
        <v>56</v>
      </c>
      <c r="F16" s="41"/>
      <c r="G16" s="41">
        <f>O16+P16</f>
        <v>156</v>
      </c>
      <c r="H16" s="41">
        <v>100</v>
      </c>
      <c r="I16" s="41">
        <v>56</v>
      </c>
      <c r="J16" s="41"/>
      <c r="K16" s="41"/>
      <c r="L16" s="41"/>
      <c r="M16" s="41">
        <v>12</v>
      </c>
      <c r="N16" s="41">
        <v>6</v>
      </c>
      <c r="O16" s="89">
        <v>68</v>
      </c>
      <c r="P16" s="89">
        <v>88</v>
      </c>
      <c r="Q16" s="16"/>
      <c r="R16" s="14"/>
      <c r="S16" s="15"/>
      <c r="T16" s="14"/>
      <c r="U16" s="15"/>
      <c r="V16" s="200"/>
    </row>
    <row r="17" spans="1:22" ht="15.75" x14ac:dyDescent="0.25">
      <c r="A17" s="199" t="s">
        <v>32</v>
      </c>
      <c r="B17" s="13" t="s">
        <v>33</v>
      </c>
      <c r="C17" s="14" t="s">
        <v>346</v>
      </c>
      <c r="D17" s="15">
        <f t="shared" si="0"/>
        <v>78</v>
      </c>
      <c r="E17" s="41">
        <v>46</v>
      </c>
      <c r="F17" s="41"/>
      <c r="G17" s="41">
        <f t="shared" ref="G17:G32" si="1">O17+P17</f>
        <v>78</v>
      </c>
      <c r="H17" s="41">
        <v>32</v>
      </c>
      <c r="I17" s="41">
        <v>46</v>
      </c>
      <c r="J17" s="41"/>
      <c r="K17" s="41"/>
      <c r="L17" s="41"/>
      <c r="M17" s="41"/>
      <c r="N17" s="41"/>
      <c r="O17" s="89">
        <v>34</v>
      </c>
      <c r="P17" s="89">
        <v>44</v>
      </c>
      <c r="Q17" s="16"/>
      <c r="R17" s="14"/>
      <c r="S17" s="15"/>
      <c r="T17" s="14"/>
      <c r="U17" s="15"/>
      <c r="V17" s="200"/>
    </row>
    <row r="18" spans="1:22" ht="15.75" x14ac:dyDescent="0.25">
      <c r="A18" s="199" t="s">
        <v>34</v>
      </c>
      <c r="B18" s="13" t="s">
        <v>35</v>
      </c>
      <c r="C18" s="14" t="s">
        <v>347</v>
      </c>
      <c r="D18" s="15">
        <f t="shared" si="0"/>
        <v>34</v>
      </c>
      <c r="E18" s="41">
        <v>17</v>
      </c>
      <c r="F18" s="41"/>
      <c r="G18" s="41">
        <f t="shared" si="1"/>
        <v>34</v>
      </c>
      <c r="H18" s="41">
        <v>21</v>
      </c>
      <c r="I18" s="41">
        <v>13</v>
      </c>
      <c r="J18" s="41"/>
      <c r="K18" s="41"/>
      <c r="L18" s="41"/>
      <c r="M18" s="41"/>
      <c r="N18" s="41"/>
      <c r="O18" s="89">
        <v>34</v>
      </c>
      <c r="P18" s="89">
        <v>0</v>
      </c>
      <c r="Q18" s="16"/>
      <c r="R18" s="14"/>
      <c r="S18" s="15"/>
      <c r="T18" s="14"/>
      <c r="U18" s="15"/>
      <c r="V18" s="200"/>
    </row>
    <row r="19" spans="1:22" ht="15.75" x14ac:dyDescent="0.25">
      <c r="A19" s="199"/>
      <c r="B19" s="17" t="s">
        <v>36</v>
      </c>
      <c r="C19" s="14"/>
      <c r="D19" s="15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89"/>
      <c r="P19" s="89"/>
      <c r="Q19" s="16"/>
      <c r="R19" s="14"/>
      <c r="S19" s="15"/>
      <c r="T19" s="14"/>
      <c r="U19" s="15"/>
      <c r="V19" s="200"/>
    </row>
    <row r="20" spans="1:22" ht="15.75" x14ac:dyDescent="0.25">
      <c r="A20" s="199" t="s">
        <v>37</v>
      </c>
      <c r="B20" s="13" t="s">
        <v>339</v>
      </c>
      <c r="C20" s="14" t="s">
        <v>346</v>
      </c>
      <c r="D20" s="15">
        <f t="shared" si="0"/>
        <v>117</v>
      </c>
      <c r="E20" s="41">
        <v>117</v>
      </c>
      <c r="F20" s="41"/>
      <c r="G20" s="41">
        <f t="shared" si="1"/>
        <v>117</v>
      </c>
      <c r="H20" s="41">
        <v>0</v>
      </c>
      <c r="I20" s="41">
        <v>117</v>
      </c>
      <c r="J20" s="41"/>
      <c r="K20" s="41"/>
      <c r="L20" s="41"/>
      <c r="M20" s="41"/>
      <c r="N20" s="41"/>
      <c r="O20" s="89">
        <v>51</v>
      </c>
      <c r="P20" s="89">
        <v>66</v>
      </c>
      <c r="Q20" s="16"/>
      <c r="R20" s="14"/>
      <c r="S20" s="15"/>
      <c r="T20" s="14"/>
      <c r="U20" s="15"/>
      <c r="V20" s="200"/>
    </row>
    <row r="21" spans="1:22" ht="15.75" x14ac:dyDescent="0.25">
      <c r="A21" s="199"/>
      <c r="B21" s="13" t="s">
        <v>38</v>
      </c>
      <c r="C21" s="14"/>
      <c r="D21" s="15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89"/>
      <c r="P21" s="89"/>
      <c r="Q21" s="16"/>
      <c r="R21" s="14"/>
      <c r="S21" s="15"/>
      <c r="T21" s="14"/>
      <c r="U21" s="15"/>
      <c r="V21" s="200"/>
    </row>
    <row r="22" spans="1:22" ht="15.75" x14ac:dyDescent="0.25">
      <c r="A22" s="199" t="s">
        <v>39</v>
      </c>
      <c r="B22" s="13" t="s">
        <v>40</v>
      </c>
      <c r="C22" s="14" t="s">
        <v>345</v>
      </c>
      <c r="D22" s="15">
        <f t="shared" si="0"/>
        <v>213</v>
      </c>
      <c r="E22" s="41">
        <v>135</v>
      </c>
      <c r="F22" s="41"/>
      <c r="G22" s="41">
        <f t="shared" si="1"/>
        <v>195</v>
      </c>
      <c r="H22" s="41">
        <v>70</v>
      </c>
      <c r="I22" s="41">
        <v>125</v>
      </c>
      <c r="J22" s="41"/>
      <c r="K22" s="41"/>
      <c r="L22" s="41"/>
      <c r="M22" s="41">
        <v>12</v>
      </c>
      <c r="N22" s="41">
        <v>6</v>
      </c>
      <c r="O22" s="89">
        <v>85</v>
      </c>
      <c r="P22" s="89">
        <v>110</v>
      </c>
      <c r="Q22" s="16"/>
      <c r="R22" s="14"/>
      <c r="S22" s="15"/>
      <c r="T22" s="14"/>
      <c r="U22" s="15"/>
      <c r="V22" s="200"/>
    </row>
    <row r="23" spans="1:22" ht="15.75" x14ac:dyDescent="0.25">
      <c r="A23" s="199" t="s">
        <v>41</v>
      </c>
      <c r="B23" s="13" t="s">
        <v>42</v>
      </c>
      <c r="C23" s="14" t="s">
        <v>346</v>
      </c>
      <c r="D23" s="15">
        <f t="shared" si="0"/>
        <v>78</v>
      </c>
      <c r="E23" s="41">
        <v>78</v>
      </c>
      <c r="F23" s="41"/>
      <c r="G23" s="41">
        <f t="shared" si="1"/>
        <v>78</v>
      </c>
      <c r="H23" s="41">
        <v>0</v>
      </c>
      <c r="I23" s="41">
        <v>78</v>
      </c>
      <c r="J23" s="41"/>
      <c r="K23" s="41"/>
      <c r="L23" s="41"/>
      <c r="M23" s="41"/>
      <c r="N23" s="41"/>
      <c r="O23" s="89">
        <v>34</v>
      </c>
      <c r="P23" s="89">
        <v>44</v>
      </c>
      <c r="Q23" s="16"/>
      <c r="R23" s="14"/>
      <c r="S23" s="15"/>
      <c r="T23" s="14"/>
      <c r="U23" s="15"/>
      <c r="V23" s="200"/>
    </row>
    <row r="24" spans="1:22" ht="31.5" x14ac:dyDescent="0.25">
      <c r="A24" s="199"/>
      <c r="B24" s="13" t="s">
        <v>43</v>
      </c>
      <c r="C24" s="14"/>
      <c r="D24" s="1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89"/>
      <c r="P24" s="89"/>
      <c r="Q24" s="16"/>
      <c r="R24" s="14"/>
      <c r="S24" s="15"/>
      <c r="T24" s="14"/>
      <c r="U24" s="15"/>
      <c r="V24" s="200"/>
    </row>
    <row r="25" spans="1:22" ht="31.5" x14ac:dyDescent="0.25">
      <c r="A25" s="199" t="s">
        <v>44</v>
      </c>
      <c r="B25" s="13" t="s">
        <v>45</v>
      </c>
      <c r="C25" s="14" t="s">
        <v>371</v>
      </c>
      <c r="D25" s="15">
        <f t="shared" si="0"/>
        <v>78</v>
      </c>
      <c r="E25" s="41">
        <v>78</v>
      </c>
      <c r="F25" s="41"/>
      <c r="G25" s="41">
        <f t="shared" si="1"/>
        <v>78</v>
      </c>
      <c r="H25" s="41">
        <v>0</v>
      </c>
      <c r="I25" s="41">
        <v>78</v>
      </c>
      <c r="J25" s="41"/>
      <c r="K25" s="41"/>
      <c r="L25" s="41"/>
      <c r="M25" s="41"/>
      <c r="N25" s="41"/>
      <c r="O25" s="89">
        <v>34</v>
      </c>
      <c r="P25" s="89">
        <v>44</v>
      </c>
      <c r="Q25" s="16"/>
      <c r="R25" s="14"/>
      <c r="S25" s="15"/>
      <c r="T25" s="14"/>
      <c r="U25" s="15"/>
      <c r="V25" s="200"/>
    </row>
    <row r="26" spans="1:22" ht="15.75" x14ac:dyDescent="0.25">
      <c r="A26" s="199" t="s">
        <v>46</v>
      </c>
      <c r="B26" s="13" t="s">
        <v>425</v>
      </c>
      <c r="C26" s="14" t="s">
        <v>346</v>
      </c>
      <c r="D26" s="15">
        <f t="shared" si="0"/>
        <v>39</v>
      </c>
      <c r="E26" s="41">
        <v>20</v>
      </c>
      <c r="F26" s="41"/>
      <c r="G26" s="41">
        <f t="shared" si="1"/>
        <v>39</v>
      </c>
      <c r="H26" s="41">
        <v>24</v>
      </c>
      <c r="I26" s="41">
        <v>15</v>
      </c>
      <c r="J26" s="41"/>
      <c r="K26" s="41"/>
      <c r="L26" s="41"/>
      <c r="M26" s="41"/>
      <c r="N26" s="41"/>
      <c r="O26" s="89">
        <v>17</v>
      </c>
      <c r="P26" s="89">
        <v>22</v>
      </c>
      <c r="Q26" s="16"/>
      <c r="R26" s="14"/>
      <c r="S26" s="15"/>
      <c r="T26" s="14"/>
      <c r="U26" s="15"/>
      <c r="V26" s="200"/>
    </row>
    <row r="27" spans="1:22" ht="17.45" customHeight="1" x14ac:dyDescent="0.25">
      <c r="A27" s="201"/>
      <c r="B27" s="17" t="s">
        <v>47</v>
      </c>
      <c r="C27" s="14"/>
      <c r="D27" s="15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89"/>
      <c r="P27" s="89"/>
      <c r="Q27" s="16"/>
      <c r="R27" s="14"/>
      <c r="S27" s="15"/>
      <c r="T27" s="14"/>
      <c r="U27" s="15"/>
      <c r="V27" s="200"/>
    </row>
    <row r="28" spans="1:22" ht="15.75" x14ac:dyDescent="0.25">
      <c r="A28" s="199" t="s">
        <v>48</v>
      </c>
      <c r="B28" s="13" t="s">
        <v>49</v>
      </c>
      <c r="C28" s="14" t="s">
        <v>346</v>
      </c>
      <c r="D28" s="15">
        <f t="shared" si="0"/>
        <v>78</v>
      </c>
      <c r="E28" s="41">
        <v>34</v>
      </c>
      <c r="F28" s="41"/>
      <c r="G28" s="41">
        <f t="shared" si="1"/>
        <v>78</v>
      </c>
      <c r="H28" s="41">
        <v>35</v>
      </c>
      <c r="I28" s="41">
        <v>43</v>
      </c>
      <c r="J28" s="41"/>
      <c r="K28" s="41"/>
      <c r="L28" s="41"/>
      <c r="M28" s="41"/>
      <c r="N28" s="41"/>
      <c r="O28" s="89">
        <v>34</v>
      </c>
      <c r="P28" s="89">
        <v>44</v>
      </c>
      <c r="Q28" s="16"/>
      <c r="R28" s="14"/>
      <c r="S28" s="15"/>
      <c r="T28" s="14"/>
      <c r="U28" s="15"/>
      <c r="V28" s="200"/>
    </row>
    <row r="29" spans="1:22" ht="15.75" x14ac:dyDescent="0.25">
      <c r="A29" s="199" t="s">
        <v>50</v>
      </c>
      <c r="B29" s="13" t="s">
        <v>51</v>
      </c>
      <c r="C29" s="14" t="s">
        <v>347</v>
      </c>
      <c r="D29" s="15">
        <f t="shared" si="0"/>
        <v>34</v>
      </c>
      <c r="E29" s="41">
        <v>20</v>
      </c>
      <c r="F29" s="41"/>
      <c r="G29" s="41">
        <f t="shared" si="1"/>
        <v>34</v>
      </c>
      <c r="H29" s="41">
        <v>21</v>
      </c>
      <c r="I29" s="41">
        <v>13</v>
      </c>
      <c r="J29" s="41"/>
      <c r="K29" s="41"/>
      <c r="L29" s="41"/>
      <c r="M29" s="41"/>
      <c r="N29" s="41"/>
      <c r="O29" s="89">
        <v>34</v>
      </c>
      <c r="P29" s="89">
        <v>0</v>
      </c>
      <c r="Q29" s="16"/>
      <c r="R29" s="14"/>
      <c r="S29" s="15"/>
      <c r="T29" s="14"/>
      <c r="U29" s="15"/>
      <c r="V29" s="200"/>
    </row>
    <row r="30" spans="1:22" ht="15.75" x14ac:dyDescent="0.25">
      <c r="A30" s="199" t="s">
        <v>52</v>
      </c>
      <c r="B30" s="13" t="s">
        <v>53</v>
      </c>
      <c r="C30" s="14" t="s">
        <v>346</v>
      </c>
      <c r="D30" s="15">
        <f t="shared" si="0"/>
        <v>44</v>
      </c>
      <c r="E30" s="41">
        <v>14</v>
      </c>
      <c r="F30" s="41"/>
      <c r="G30" s="41">
        <f t="shared" si="1"/>
        <v>44</v>
      </c>
      <c r="H30" s="41">
        <v>28</v>
      </c>
      <c r="I30" s="41">
        <v>16</v>
      </c>
      <c r="J30" s="41"/>
      <c r="K30" s="41"/>
      <c r="L30" s="41"/>
      <c r="M30" s="41"/>
      <c r="N30" s="41"/>
      <c r="O30" s="89">
        <v>0</v>
      </c>
      <c r="P30" s="89">
        <v>44</v>
      </c>
      <c r="Q30" s="16"/>
      <c r="R30" s="14"/>
      <c r="S30" s="15"/>
      <c r="T30" s="14"/>
      <c r="U30" s="15"/>
      <c r="V30" s="200"/>
    </row>
    <row r="31" spans="1:22" ht="15.75" x14ac:dyDescent="0.25">
      <c r="A31" s="199" t="s">
        <v>128</v>
      </c>
      <c r="B31" s="202" t="s">
        <v>373</v>
      </c>
      <c r="C31" s="14" t="s">
        <v>346</v>
      </c>
      <c r="D31" s="15">
        <f>G31+K31+L31+M31+N31+J31</f>
        <v>44</v>
      </c>
      <c r="E31" s="41">
        <v>26</v>
      </c>
      <c r="F31" s="41"/>
      <c r="G31" s="41">
        <f t="shared" si="1"/>
        <v>44</v>
      </c>
      <c r="H31" s="41">
        <v>28</v>
      </c>
      <c r="I31" s="41">
        <v>16</v>
      </c>
      <c r="J31" s="41"/>
      <c r="K31" s="41"/>
      <c r="L31" s="41"/>
      <c r="M31" s="41"/>
      <c r="N31" s="41"/>
      <c r="O31" s="89">
        <v>0</v>
      </c>
      <c r="P31" s="89">
        <v>44</v>
      </c>
      <c r="Q31" s="16"/>
      <c r="R31" s="14"/>
      <c r="S31" s="15"/>
      <c r="T31" s="14"/>
      <c r="U31" s="15"/>
      <c r="V31" s="200"/>
    </row>
    <row r="32" spans="1:22" ht="37.15" customHeight="1" x14ac:dyDescent="0.25">
      <c r="A32" s="199" t="s">
        <v>129</v>
      </c>
      <c r="B32" s="117" t="s">
        <v>366</v>
      </c>
      <c r="C32" s="14" t="s">
        <v>346</v>
      </c>
      <c r="D32" s="15">
        <f>H32+I32+L32</f>
        <v>78</v>
      </c>
      <c r="E32" s="41">
        <v>48</v>
      </c>
      <c r="F32" s="41"/>
      <c r="G32" s="41">
        <f t="shared" si="1"/>
        <v>39</v>
      </c>
      <c r="H32" s="41">
        <v>16</v>
      </c>
      <c r="I32" s="41">
        <v>23</v>
      </c>
      <c r="J32" s="41"/>
      <c r="K32" s="41"/>
      <c r="L32" s="41">
        <v>39</v>
      </c>
      <c r="M32" s="41"/>
      <c r="N32" s="41"/>
      <c r="O32" s="89">
        <v>17</v>
      </c>
      <c r="P32" s="89">
        <v>22</v>
      </c>
      <c r="Q32" s="16"/>
      <c r="R32" s="14"/>
      <c r="S32" s="15"/>
      <c r="T32" s="14"/>
      <c r="U32" s="15"/>
      <c r="V32" s="200"/>
    </row>
    <row r="33" spans="1:22" ht="46.9" customHeight="1" x14ac:dyDescent="0.25">
      <c r="A33" s="203"/>
      <c r="B33" s="91" t="s">
        <v>54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0"/>
      <c r="R33" s="20"/>
      <c r="S33" s="20"/>
      <c r="T33" s="20"/>
      <c r="U33" s="20"/>
      <c r="V33" s="204"/>
    </row>
    <row r="34" spans="1:22" ht="22.15" customHeight="1" x14ac:dyDescent="0.25">
      <c r="A34" s="205" t="s">
        <v>55</v>
      </c>
      <c r="B34" s="22" t="s">
        <v>56</v>
      </c>
      <c r="C34" s="23"/>
      <c r="D34" s="157">
        <f>D35+D36+D37+D38+D39+D41</f>
        <v>590</v>
      </c>
      <c r="E34" s="157">
        <f t="shared" ref="E34:V34" si="2">E35+E36+E37+E38+E39+E41</f>
        <v>356</v>
      </c>
      <c r="F34" s="157">
        <f t="shared" si="2"/>
        <v>146</v>
      </c>
      <c r="G34" s="157">
        <f t="shared" si="2"/>
        <v>588</v>
      </c>
      <c r="H34" s="157">
        <f t="shared" si="2"/>
        <v>212</v>
      </c>
      <c r="I34" s="157">
        <f t="shared" si="2"/>
        <v>366</v>
      </c>
      <c r="J34" s="157">
        <f t="shared" si="2"/>
        <v>0</v>
      </c>
      <c r="K34" s="157">
        <f t="shared" si="2"/>
        <v>0</v>
      </c>
      <c r="L34" s="157">
        <f t="shared" si="2"/>
        <v>2</v>
      </c>
      <c r="M34" s="157">
        <f t="shared" si="2"/>
        <v>4</v>
      </c>
      <c r="N34" s="157">
        <f t="shared" si="2"/>
        <v>6</v>
      </c>
      <c r="O34" s="157">
        <f t="shared" si="2"/>
        <v>0</v>
      </c>
      <c r="P34" s="157">
        <f t="shared" si="2"/>
        <v>0</v>
      </c>
      <c r="Q34" s="157">
        <f t="shared" si="2"/>
        <v>128</v>
      </c>
      <c r="R34" s="157">
        <f t="shared" si="2"/>
        <v>184</v>
      </c>
      <c r="S34" s="157">
        <f t="shared" si="2"/>
        <v>44</v>
      </c>
      <c r="T34" s="157">
        <f t="shared" si="2"/>
        <v>56</v>
      </c>
      <c r="U34" s="157">
        <f t="shared" si="2"/>
        <v>70</v>
      </c>
      <c r="V34" s="244">
        <f t="shared" si="2"/>
        <v>96</v>
      </c>
    </row>
    <row r="35" spans="1:22" ht="20.25" customHeight="1" x14ac:dyDescent="0.25">
      <c r="A35" s="206" t="s">
        <v>57</v>
      </c>
      <c r="B35" s="117" t="s">
        <v>58</v>
      </c>
      <c r="C35" s="14" t="s">
        <v>348</v>
      </c>
      <c r="D35" s="15">
        <f t="shared" ref="D35:D41" si="3">G35+K35+L35+M35+N35+J35</f>
        <v>78</v>
      </c>
      <c r="E35" s="248">
        <v>0</v>
      </c>
      <c r="F35" s="248">
        <v>6</v>
      </c>
      <c r="G35" s="248">
        <f>Q35+R35</f>
        <v>78</v>
      </c>
      <c r="H35" s="248">
        <v>78</v>
      </c>
      <c r="I35" s="248">
        <v>0</v>
      </c>
      <c r="J35" s="248"/>
      <c r="K35" s="248"/>
      <c r="L35" s="248"/>
      <c r="M35" s="248"/>
      <c r="N35" s="248"/>
      <c r="O35" s="5"/>
      <c r="P35" s="24"/>
      <c r="Q35" s="25">
        <v>32</v>
      </c>
      <c r="R35" s="25">
        <v>46</v>
      </c>
      <c r="S35" s="26"/>
      <c r="T35" s="26"/>
      <c r="U35" s="26"/>
      <c r="V35" s="207"/>
    </row>
    <row r="36" spans="1:22" ht="35.25" customHeight="1" x14ac:dyDescent="0.25">
      <c r="A36" s="206" t="s">
        <v>59</v>
      </c>
      <c r="B36" s="117" t="s">
        <v>60</v>
      </c>
      <c r="C36" s="14" t="s">
        <v>349</v>
      </c>
      <c r="D36" s="15">
        <f>G36+L36</f>
        <v>178</v>
      </c>
      <c r="E36" s="248">
        <v>166</v>
      </c>
      <c r="F36" s="248">
        <v>58</v>
      </c>
      <c r="G36" s="248">
        <f>Q36+R36+S36+T36+U36+V36+M36+N36</f>
        <v>176</v>
      </c>
      <c r="H36" s="248">
        <v>0</v>
      </c>
      <c r="I36" s="248">
        <v>166</v>
      </c>
      <c r="J36" s="248"/>
      <c r="K36" s="248"/>
      <c r="L36" s="248">
        <v>2</v>
      </c>
      <c r="M36" s="248">
        <v>4</v>
      </c>
      <c r="N36" s="248">
        <v>6</v>
      </c>
      <c r="O36" s="18"/>
      <c r="P36" s="18"/>
      <c r="Q36" s="25">
        <v>32</v>
      </c>
      <c r="R36" s="25">
        <v>46</v>
      </c>
      <c r="S36" s="25">
        <v>22</v>
      </c>
      <c r="T36" s="25">
        <v>28</v>
      </c>
      <c r="U36" s="25">
        <v>20</v>
      </c>
      <c r="V36" s="208">
        <v>18</v>
      </c>
    </row>
    <row r="37" spans="1:22" ht="20.45" customHeight="1" x14ac:dyDescent="0.25">
      <c r="A37" s="206" t="s">
        <v>61</v>
      </c>
      <c r="B37" s="117" t="s">
        <v>62</v>
      </c>
      <c r="C37" s="35" t="s">
        <v>348</v>
      </c>
      <c r="D37" s="15">
        <f t="shared" ref="D37:D39" si="4">G37+L37</f>
        <v>78</v>
      </c>
      <c r="E37" s="248">
        <v>20</v>
      </c>
      <c r="F37" s="248">
        <v>6</v>
      </c>
      <c r="G37" s="248">
        <f t="shared" ref="G37:G41" si="5">Q37+R37+S37+T37+U37+V37</f>
        <v>78</v>
      </c>
      <c r="H37" s="248">
        <v>48</v>
      </c>
      <c r="I37" s="248">
        <v>30</v>
      </c>
      <c r="J37" s="248"/>
      <c r="K37" s="248"/>
      <c r="L37" s="248"/>
      <c r="M37" s="248"/>
      <c r="N37" s="248"/>
      <c r="O37" s="18"/>
      <c r="P37" s="18"/>
      <c r="Q37" s="25">
        <v>32</v>
      </c>
      <c r="R37" s="25">
        <v>46</v>
      </c>
      <c r="S37" s="25"/>
      <c r="T37" s="25"/>
      <c r="U37" s="25"/>
      <c r="V37" s="208"/>
    </row>
    <row r="38" spans="1:22" ht="31.5" x14ac:dyDescent="0.25">
      <c r="A38" s="206" t="s">
        <v>63</v>
      </c>
      <c r="B38" s="117" t="s">
        <v>45</v>
      </c>
      <c r="C38" s="35" t="s">
        <v>385</v>
      </c>
      <c r="D38" s="15">
        <f t="shared" si="4"/>
        <v>172</v>
      </c>
      <c r="E38" s="248">
        <v>170</v>
      </c>
      <c r="F38" s="249">
        <v>28</v>
      </c>
      <c r="G38" s="248">
        <f>Q38+R38+S38+T38+U38+V38</f>
        <v>172</v>
      </c>
      <c r="H38" s="248">
        <v>2</v>
      </c>
      <c r="I38" s="248">
        <v>170</v>
      </c>
      <c r="J38" s="249"/>
      <c r="K38" s="249"/>
      <c r="L38" s="249"/>
      <c r="M38" s="249"/>
      <c r="N38" s="249"/>
      <c r="O38" s="18"/>
      <c r="P38" s="18"/>
      <c r="Q38" s="25">
        <v>32</v>
      </c>
      <c r="R38" s="25">
        <v>46</v>
      </c>
      <c r="S38" s="25">
        <v>22</v>
      </c>
      <c r="T38" s="25">
        <v>28</v>
      </c>
      <c r="U38" s="25">
        <v>20</v>
      </c>
      <c r="V38" s="208">
        <v>24</v>
      </c>
    </row>
    <row r="39" spans="1:22" ht="18.75" x14ac:dyDescent="0.25">
      <c r="A39" s="206" t="s">
        <v>64</v>
      </c>
      <c r="B39" s="117" t="s">
        <v>65</v>
      </c>
      <c r="C39" s="14" t="s">
        <v>375</v>
      </c>
      <c r="D39" s="15">
        <f t="shared" si="4"/>
        <v>37</v>
      </c>
      <c r="E39" s="248">
        <v>0</v>
      </c>
      <c r="F39" s="249">
        <v>1</v>
      </c>
      <c r="G39" s="248">
        <f t="shared" si="5"/>
        <v>37</v>
      </c>
      <c r="H39" s="248">
        <v>37</v>
      </c>
      <c r="I39" s="248">
        <v>0</v>
      </c>
      <c r="J39" s="249"/>
      <c r="K39" s="249"/>
      <c r="L39" s="249"/>
      <c r="M39" s="249"/>
      <c r="N39" s="249"/>
      <c r="O39" s="18"/>
      <c r="P39" s="18"/>
      <c r="Q39" s="25"/>
      <c r="R39" s="25"/>
      <c r="S39" s="25"/>
      <c r="T39" s="25"/>
      <c r="U39" s="25">
        <v>10</v>
      </c>
      <c r="V39" s="208">
        <v>27</v>
      </c>
    </row>
    <row r="40" spans="1:22" ht="19.5" x14ac:dyDescent="0.25">
      <c r="A40" s="209"/>
      <c r="B40" s="119" t="s">
        <v>336</v>
      </c>
      <c r="C40" s="156"/>
      <c r="D40" s="267">
        <f>D41</f>
        <v>47</v>
      </c>
      <c r="E40" s="267">
        <f t="shared" ref="E40:I40" si="6">E41</f>
        <v>0</v>
      </c>
      <c r="F40" s="267">
        <f t="shared" si="6"/>
        <v>47</v>
      </c>
      <c r="G40" s="267">
        <f t="shared" si="6"/>
        <v>47</v>
      </c>
      <c r="H40" s="267">
        <f t="shared" si="6"/>
        <v>47</v>
      </c>
      <c r="I40" s="267">
        <f t="shared" si="6"/>
        <v>0</v>
      </c>
      <c r="J40" s="267">
        <f t="shared" ref="J40" si="7">J41</f>
        <v>0</v>
      </c>
      <c r="K40" s="267">
        <f t="shared" ref="K40" si="8">K41</f>
        <v>0</v>
      </c>
      <c r="L40" s="267">
        <f t="shared" ref="L40" si="9">L41</f>
        <v>0</v>
      </c>
      <c r="M40" s="267">
        <f t="shared" ref="M40" si="10">M41</f>
        <v>0</v>
      </c>
      <c r="N40" s="267">
        <f t="shared" ref="N40" si="11">N41</f>
        <v>0</v>
      </c>
      <c r="O40" s="267">
        <f t="shared" ref="O40" si="12">O41</f>
        <v>0</v>
      </c>
      <c r="P40" s="267">
        <f t="shared" ref="P40" si="13">P41</f>
        <v>0</v>
      </c>
      <c r="Q40" s="267">
        <f t="shared" ref="Q40" si="14">Q41</f>
        <v>0</v>
      </c>
      <c r="R40" s="267">
        <f t="shared" ref="R40" si="15">R41</f>
        <v>0</v>
      </c>
      <c r="S40" s="267">
        <f t="shared" ref="S40" si="16">S41</f>
        <v>0</v>
      </c>
      <c r="T40" s="267">
        <f t="shared" ref="T40" si="17">T41</f>
        <v>0</v>
      </c>
      <c r="U40" s="267">
        <f t="shared" ref="U40" si="18">U41</f>
        <v>20</v>
      </c>
      <c r="V40" s="268">
        <f t="shared" ref="V40" si="19">V41</f>
        <v>27</v>
      </c>
    </row>
    <row r="41" spans="1:22" ht="37.5" customHeight="1" x14ac:dyDescent="0.25">
      <c r="A41" s="210" t="s">
        <v>66</v>
      </c>
      <c r="B41" s="118" t="s">
        <v>412</v>
      </c>
      <c r="C41" s="14" t="s">
        <v>393</v>
      </c>
      <c r="D41" s="15">
        <f t="shared" si="3"/>
        <v>47</v>
      </c>
      <c r="E41" s="249">
        <v>0</v>
      </c>
      <c r="F41" s="249">
        <v>47</v>
      </c>
      <c r="G41" s="248">
        <f t="shared" si="5"/>
        <v>47</v>
      </c>
      <c r="H41" s="249">
        <v>47</v>
      </c>
      <c r="I41" s="249">
        <v>0</v>
      </c>
      <c r="J41" s="249"/>
      <c r="K41" s="249"/>
      <c r="L41" s="249"/>
      <c r="M41" s="249"/>
      <c r="N41" s="249"/>
      <c r="O41" s="21"/>
      <c r="P41" s="21"/>
      <c r="Q41" s="28"/>
      <c r="R41" s="28"/>
      <c r="S41" s="28"/>
      <c r="T41" s="28"/>
      <c r="U41" s="29">
        <v>20</v>
      </c>
      <c r="V41" s="211">
        <v>27</v>
      </c>
    </row>
    <row r="42" spans="1:22" ht="32.25" customHeight="1" thickBot="1" x14ac:dyDescent="0.3">
      <c r="A42" s="205" t="s">
        <v>68</v>
      </c>
      <c r="B42" s="30" t="s">
        <v>69</v>
      </c>
      <c r="C42" s="31"/>
      <c r="D42" s="157">
        <f>D64+D79+D86+D96</f>
        <v>2532</v>
      </c>
      <c r="E42" s="99"/>
      <c r="F42" s="99">
        <f>F64+F79+F86+F96</f>
        <v>844</v>
      </c>
      <c r="G42" s="99"/>
      <c r="H42" s="99"/>
      <c r="I42" s="99"/>
      <c r="J42" s="99"/>
      <c r="K42" s="99"/>
      <c r="L42" s="99"/>
      <c r="M42" s="99"/>
      <c r="N42" s="99"/>
      <c r="O42" s="32"/>
      <c r="P42" s="32"/>
      <c r="Q42" s="32"/>
      <c r="R42" s="32"/>
      <c r="S42" s="32"/>
      <c r="T42" s="32"/>
      <c r="U42" s="32"/>
      <c r="V42" s="212"/>
    </row>
    <row r="43" spans="1:22" ht="23.45" customHeight="1" x14ac:dyDescent="0.25">
      <c r="A43" s="79" t="s">
        <v>70</v>
      </c>
      <c r="B43" s="80" t="s">
        <v>71</v>
      </c>
      <c r="C43" s="14"/>
      <c r="D43" s="238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18"/>
      <c r="P43" s="18"/>
      <c r="Q43" s="25"/>
      <c r="R43" s="25"/>
      <c r="S43" s="25"/>
      <c r="T43" s="25"/>
      <c r="U43" s="25"/>
      <c r="V43" s="208"/>
    </row>
    <row r="44" spans="1:22" ht="23.45" customHeight="1" x14ac:dyDescent="0.25">
      <c r="A44" s="213"/>
      <c r="B44" s="33" t="s">
        <v>72</v>
      </c>
      <c r="C44" s="31"/>
      <c r="D44" s="157">
        <f t="shared" ref="D44:I44" si="20">SUM(D45:D58)+D59</f>
        <v>982</v>
      </c>
      <c r="E44" s="157">
        <f t="shared" si="20"/>
        <v>478</v>
      </c>
      <c r="F44" s="157">
        <f t="shared" si="20"/>
        <v>350</v>
      </c>
      <c r="G44" s="157">
        <f t="shared" si="20"/>
        <v>976</v>
      </c>
      <c r="H44" s="157">
        <f t="shared" si="20"/>
        <v>392</v>
      </c>
      <c r="I44" s="157">
        <f t="shared" si="20"/>
        <v>546</v>
      </c>
      <c r="J44" s="157">
        <f t="shared" ref="J44:P44" si="21">SUM(J45:J58)</f>
        <v>0</v>
      </c>
      <c r="K44" s="157">
        <f t="shared" si="21"/>
        <v>0</v>
      </c>
      <c r="L44" s="157">
        <f t="shared" si="21"/>
        <v>6</v>
      </c>
      <c r="M44" s="157">
        <f t="shared" si="21"/>
        <v>16</v>
      </c>
      <c r="N44" s="157">
        <f t="shared" si="21"/>
        <v>24</v>
      </c>
      <c r="O44" s="157">
        <f t="shared" si="21"/>
        <v>0</v>
      </c>
      <c r="P44" s="157">
        <f t="shared" si="21"/>
        <v>0</v>
      </c>
      <c r="Q44" s="157">
        <f>Q52+Q51+Q45+Q46+Q53+Q54+Q55+Q49+Q56+Q57+Q58+Q47+Q50+Q48</f>
        <v>224</v>
      </c>
      <c r="R44" s="157">
        <f t="shared" ref="R44:V44" si="22">R52+R51+R45+R46+R53+R54+R55+R49+R56+R57+R58+R47+R50+R48</f>
        <v>230</v>
      </c>
      <c r="S44" s="157">
        <f t="shared" si="22"/>
        <v>22</v>
      </c>
      <c r="T44" s="157">
        <f t="shared" si="22"/>
        <v>28</v>
      </c>
      <c r="U44" s="157">
        <f t="shared" si="22"/>
        <v>70</v>
      </c>
      <c r="V44" s="157">
        <f t="shared" si="22"/>
        <v>171</v>
      </c>
    </row>
    <row r="45" spans="1:22" ht="38.25" customHeight="1" x14ac:dyDescent="0.25">
      <c r="A45" s="214" t="s">
        <v>73</v>
      </c>
      <c r="B45" s="117" t="s">
        <v>76</v>
      </c>
      <c r="C45" s="14" t="s">
        <v>352</v>
      </c>
      <c r="D45" s="15">
        <f>G45+K45+L45+J45</f>
        <v>90</v>
      </c>
      <c r="E45" s="126">
        <v>30</v>
      </c>
      <c r="F45" s="126">
        <v>16</v>
      </c>
      <c r="G45" s="248">
        <f>Q45+R45+S45+T45+U45+V45+M45+N45</f>
        <v>88</v>
      </c>
      <c r="H45" s="126">
        <v>48</v>
      </c>
      <c r="I45" s="126">
        <v>30</v>
      </c>
      <c r="J45" s="126"/>
      <c r="K45" s="126"/>
      <c r="L45" s="126">
        <v>2</v>
      </c>
      <c r="M45" s="126">
        <v>4</v>
      </c>
      <c r="N45" s="126">
        <v>6</v>
      </c>
      <c r="O45" s="18"/>
      <c r="P45" s="18"/>
      <c r="Q45" s="25">
        <v>32</v>
      </c>
      <c r="R45" s="25">
        <v>46</v>
      </c>
      <c r="S45" s="25"/>
      <c r="T45" s="25"/>
      <c r="U45" s="25"/>
      <c r="V45" s="208"/>
    </row>
    <row r="46" spans="1:22" ht="38.25" customHeight="1" x14ac:dyDescent="0.25">
      <c r="A46" s="214" t="s">
        <v>75</v>
      </c>
      <c r="B46" s="117" t="s">
        <v>78</v>
      </c>
      <c r="C46" s="14" t="s">
        <v>352</v>
      </c>
      <c r="D46" s="15">
        <f>G46+K46+L46+J46</f>
        <v>90</v>
      </c>
      <c r="E46" s="126">
        <v>48</v>
      </c>
      <c r="F46" s="126">
        <v>16</v>
      </c>
      <c r="G46" s="248">
        <f>Q46+R46+S46+T46+U46+V46+M46+N46</f>
        <v>88</v>
      </c>
      <c r="H46" s="126">
        <v>30</v>
      </c>
      <c r="I46" s="126">
        <v>48</v>
      </c>
      <c r="J46" s="126"/>
      <c r="K46" s="126"/>
      <c r="L46" s="126">
        <v>2</v>
      </c>
      <c r="M46" s="126">
        <v>4</v>
      </c>
      <c r="N46" s="126">
        <v>6</v>
      </c>
      <c r="O46" s="18"/>
      <c r="P46" s="18"/>
      <c r="Q46" s="25">
        <v>32</v>
      </c>
      <c r="R46" s="25">
        <v>46</v>
      </c>
      <c r="S46" s="25"/>
      <c r="T46" s="25"/>
      <c r="U46" s="25"/>
      <c r="V46" s="208"/>
    </row>
    <row r="47" spans="1:22" ht="36.75" customHeight="1" x14ac:dyDescent="0.25">
      <c r="A47" s="214" t="s">
        <v>77</v>
      </c>
      <c r="B47" s="117" t="s">
        <v>263</v>
      </c>
      <c r="C47" s="14" t="s">
        <v>365</v>
      </c>
      <c r="D47" s="15">
        <f>G47+M47+N47+J47</f>
        <v>46</v>
      </c>
      <c r="E47" s="126">
        <v>16</v>
      </c>
      <c r="F47" s="126">
        <v>12</v>
      </c>
      <c r="G47" s="248">
        <f>Q47+R47+S47+T47+U47+V47+M47+N47</f>
        <v>46</v>
      </c>
      <c r="H47" s="126">
        <v>32</v>
      </c>
      <c r="I47" s="126">
        <v>16</v>
      </c>
      <c r="J47" s="126"/>
      <c r="K47" s="126"/>
      <c r="L47" s="126"/>
      <c r="M47" s="126"/>
      <c r="N47" s="278"/>
      <c r="O47" s="18"/>
      <c r="P47" s="18"/>
      <c r="Q47" s="25"/>
      <c r="R47" s="25"/>
      <c r="S47" s="25"/>
      <c r="T47" s="25"/>
      <c r="U47" s="25">
        <v>10</v>
      </c>
      <c r="V47" s="208">
        <v>36</v>
      </c>
    </row>
    <row r="48" spans="1:22" ht="51" customHeight="1" x14ac:dyDescent="0.25">
      <c r="A48" s="214" t="s">
        <v>79</v>
      </c>
      <c r="B48" s="117" t="s">
        <v>74</v>
      </c>
      <c r="C48" s="14" t="s">
        <v>351</v>
      </c>
      <c r="D48" s="15">
        <f t="shared" ref="D48" si="23">G48+K48+L48+M48+N48+J48</f>
        <v>48</v>
      </c>
      <c r="E48" s="249">
        <v>30</v>
      </c>
      <c r="F48" s="249">
        <v>12</v>
      </c>
      <c r="G48" s="248">
        <f t="shared" ref="G48" si="24">Q48+R48+S48+T48+U48+V48</f>
        <v>48</v>
      </c>
      <c r="H48" s="249">
        <v>18</v>
      </c>
      <c r="I48" s="249">
        <v>30</v>
      </c>
      <c r="J48" s="249"/>
      <c r="K48" s="249"/>
      <c r="L48" s="249"/>
      <c r="M48" s="249"/>
      <c r="N48" s="249"/>
      <c r="O48" s="18"/>
      <c r="P48" s="18"/>
      <c r="Q48" s="25">
        <v>48</v>
      </c>
      <c r="R48" s="25"/>
      <c r="S48" s="25"/>
      <c r="T48" s="25"/>
      <c r="U48" s="25"/>
      <c r="V48" s="208"/>
    </row>
    <row r="49" spans="1:22" ht="24" customHeight="1" x14ac:dyDescent="0.25">
      <c r="A49" s="214" t="s">
        <v>81</v>
      </c>
      <c r="B49" s="117" t="s">
        <v>80</v>
      </c>
      <c r="C49" s="14" t="s">
        <v>352</v>
      </c>
      <c r="D49" s="15">
        <f>G49+K49+L49+J49</f>
        <v>90</v>
      </c>
      <c r="E49" s="126">
        <v>30</v>
      </c>
      <c r="F49" s="126">
        <v>16</v>
      </c>
      <c r="G49" s="248">
        <f>Q49+R49+S49+T49+U49+V49+M49+N49</f>
        <v>88</v>
      </c>
      <c r="H49" s="126">
        <v>48</v>
      </c>
      <c r="I49" s="126">
        <v>30</v>
      </c>
      <c r="J49" s="126"/>
      <c r="K49" s="126"/>
      <c r="L49" s="126">
        <v>2</v>
      </c>
      <c r="M49" s="126">
        <v>4</v>
      </c>
      <c r="N49" s="126">
        <v>6</v>
      </c>
      <c r="O49" s="18"/>
      <c r="P49" s="18"/>
      <c r="Q49" s="25">
        <v>32</v>
      </c>
      <c r="R49" s="25">
        <v>46</v>
      </c>
      <c r="S49" s="25"/>
      <c r="T49" s="25"/>
      <c r="U49" s="25"/>
      <c r="V49" s="208"/>
    </row>
    <row r="50" spans="1:22" ht="39.75" customHeight="1" x14ac:dyDescent="0.25">
      <c r="A50" s="214" t="s">
        <v>82</v>
      </c>
      <c r="B50" s="117" t="s">
        <v>264</v>
      </c>
      <c r="C50" s="14" t="s">
        <v>394</v>
      </c>
      <c r="D50" s="15">
        <f>G50+K50+L50+J50</f>
        <v>50</v>
      </c>
      <c r="E50" s="126">
        <v>28</v>
      </c>
      <c r="F50" s="126">
        <v>0</v>
      </c>
      <c r="G50" s="248">
        <f>Q50+R50+S50+T50+U50+V50+M50+N50</f>
        <v>50</v>
      </c>
      <c r="H50" s="126">
        <v>22</v>
      </c>
      <c r="I50" s="126">
        <v>28</v>
      </c>
      <c r="J50" s="126"/>
      <c r="K50" s="126"/>
      <c r="L50" s="126"/>
      <c r="M50" s="126"/>
      <c r="N50" s="126"/>
      <c r="O50" s="18"/>
      <c r="P50" s="18"/>
      <c r="Q50" s="25"/>
      <c r="R50" s="25"/>
      <c r="S50" s="25">
        <v>22</v>
      </c>
      <c r="T50" s="25">
        <v>28</v>
      </c>
      <c r="U50" s="25"/>
      <c r="V50" s="208"/>
    </row>
    <row r="51" spans="1:22" s="241" customFormat="1" ht="49.5" customHeight="1" x14ac:dyDescent="0.25">
      <c r="A51" s="214" t="s">
        <v>84</v>
      </c>
      <c r="B51" s="117" t="s">
        <v>83</v>
      </c>
      <c r="C51" s="14" t="s">
        <v>348</v>
      </c>
      <c r="D51" s="15">
        <f>G51+K51+L51+M51+N51+J51</f>
        <v>78</v>
      </c>
      <c r="E51" s="126">
        <v>78</v>
      </c>
      <c r="F51" s="126">
        <v>42</v>
      </c>
      <c r="G51" s="248">
        <f>Q51+R51+S51+T51+U51+V51</f>
        <v>78</v>
      </c>
      <c r="H51" s="126">
        <v>0</v>
      </c>
      <c r="I51" s="126">
        <v>78</v>
      </c>
      <c r="J51" s="126"/>
      <c r="K51" s="126"/>
      <c r="L51" s="126"/>
      <c r="M51" s="126"/>
      <c r="N51" s="126"/>
      <c r="O51" s="18"/>
      <c r="P51" s="18"/>
      <c r="Q51" s="25">
        <v>32</v>
      </c>
      <c r="R51" s="25">
        <v>46</v>
      </c>
      <c r="S51" s="25"/>
      <c r="T51" s="25"/>
      <c r="U51" s="25"/>
      <c r="V51" s="208"/>
    </row>
    <row r="52" spans="1:22" ht="34.5" customHeight="1" x14ac:dyDescent="0.25">
      <c r="A52" s="214" t="s">
        <v>85</v>
      </c>
      <c r="B52" s="117" t="s">
        <v>367</v>
      </c>
      <c r="C52" s="14" t="s">
        <v>351</v>
      </c>
      <c r="D52" s="15">
        <f>G52+K52+L52+M52+N52+J52</f>
        <v>48</v>
      </c>
      <c r="E52" s="249">
        <v>28</v>
      </c>
      <c r="F52" s="249">
        <v>12</v>
      </c>
      <c r="G52" s="248">
        <f>Q52+R52+S52+T52+U52+V52</f>
        <v>48</v>
      </c>
      <c r="H52" s="249">
        <v>20</v>
      </c>
      <c r="I52" s="249">
        <v>28</v>
      </c>
      <c r="J52" s="249"/>
      <c r="K52" s="249"/>
      <c r="L52" s="249"/>
      <c r="M52" s="249"/>
      <c r="N52" s="249"/>
      <c r="O52" s="18"/>
      <c r="P52" s="18"/>
      <c r="Q52" s="25">
        <v>48</v>
      </c>
      <c r="R52" s="34"/>
      <c r="S52" s="25"/>
      <c r="T52" s="25"/>
      <c r="U52" s="25"/>
      <c r="V52" s="208"/>
    </row>
    <row r="53" spans="1:22" s="241" customFormat="1" ht="22.5" customHeight="1" x14ac:dyDescent="0.25">
      <c r="A53" s="214" t="s">
        <v>86</v>
      </c>
      <c r="B53" s="117" t="s">
        <v>259</v>
      </c>
      <c r="C53" s="14" t="s">
        <v>348</v>
      </c>
      <c r="D53" s="15">
        <f t="shared" ref="D53:D58" si="25">G53+K53+L53+J53</f>
        <v>46</v>
      </c>
      <c r="E53" s="126">
        <v>24</v>
      </c>
      <c r="F53" s="126">
        <v>10</v>
      </c>
      <c r="G53" s="248">
        <f>Q53+R53+S53+T53+U53+V53</f>
        <v>46</v>
      </c>
      <c r="H53" s="126">
        <v>22</v>
      </c>
      <c r="I53" s="126">
        <v>24</v>
      </c>
      <c r="J53" s="126"/>
      <c r="K53" s="126"/>
      <c r="L53" s="126"/>
      <c r="M53" s="126"/>
      <c r="N53" s="126"/>
      <c r="O53" s="18"/>
      <c r="P53" s="18"/>
      <c r="Q53" s="25"/>
      <c r="R53" s="25">
        <v>46</v>
      </c>
      <c r="S53" s="25"/>
      <c r="T53" s="25"/>
      <c r="U53" s="25"/>
      <c r="V53" s="208"/>
    </row>
    <row r="54" spans="1:22" ht="27" customHeight="1" x14ac:dyDescent="0.25">
      <c r="A54" s="215" t="s">
        <v>87</v>
      </c>
      <c r="B54" s="117" t="s">
        <v>380</v>
      </c>
      <c r="C54" s="14" t="s">
        <v>376</v>
      </c>
      <c r="D54" s="15">
        <f t="shared" si="25"/>
        <v>38</v>
      </c>
      <c r="E54" s="126">
        <v>18</v>
      </c>
      <c r="F54" s="126">
        <v>2</v>
      </c>
      <c r="G54" s="248">
        <f>Q54+R54+S54+T54+U54+V54</f>
        <v>38</v>
      </c>
      <c r="H54" s="126">
        <v>20</v>
      </c>
      <c r="I54" s="126">
        <v>18</v>
      </c>
      <c r="J54" s="126"/>
      <c r="K54" s="126"/>
      <c r="L54" s="126"/>
      <c r="M54" s="126"/>
      <c r="N54" s="126"/>
      <c r="O54" s="18"/>
      <c r="P54" s="18"/>
      <c r="Q54" s="25"/>
      <c r="R54" s="25"/>
      <c r="S54" s="25"/>
      <c r="T54" s="25"/>
      <c r="U54" s="25">
        <v>20</v>
      </c>
      <c r="V54" s="208">
        <v>18</v>
      </c>
    </row>
    <row r="55" spans="1:22" ht="36.75" customHeight="1" x14ac:dyDescent="0.25">
      <c r="A55" s="214" t="s">
        <v>88</v>
      </c>
      <c r="B55" s="117" t="s">
        <v>67</v>
      </c>
      <c r="C55" s="14" t="s">
        <v>410</v>
      </c>
      <c r="D55" s="15">
        <f t="shared" si="25"/>
        <v>36</v>
      </c>
      <c r="E55" s="126">
        <v>18</v>
      </c>
      <c r="F55" s="126">
        <v>0</v>
      </c>
      <c r="G55" s="248">
        <f>Q55+R55+S55+T55+U55+V55</f>
        <v>36</v>
      </c>
      <c r="H55" s="126">
        <v>18</v>
      </c>
      <c r="I55" s="126">
        <v>18</v>
      </c>
      <c r="J55" s="126"/>
      <c r="K55" s="126"/>
      <c r="L55" s="126"/>
      <c r="M55" s="126"/>
      <c r="N55" s="126"/>
      <c r="O55" s="18"/>
      <c r="P55" s="18"/>
      <c r="Q55" s="25"/>
      <c r="R55" s="25"/>
      <c r="S55" s="25"/>
      <c r="T55" s="25"/>
      <c r="U55" s="25"/>
      <c r="V55" s="208">
        <v>36</v>
      </c>
    </row>
    <row r="56" spans="1:22" ht="32.25" customHeight="1" x14ac:dyDescent="0.25">
      <c r="A56" s="214" t="s">
        <v>89</v>
      </c>
      <c r="B56" s="117" t="s">
        <v>260</v>
      </c>
      <c r="C56" s="14" t="s">
        <v>393</v>
      </c>
      <c r="D56" s="15">
        <f t="shared" si="25"/>
        <v>36</v>
      </c>
      <c r="E56" s="126">
        <v>18</v>
      </c>
      <c r="F56" s="126">
        <v>0</v>
      </c>
      <c r="G56" s="248">
        <f>Q56+R56+S56+T56+U56+V56+M56+N56</f>
        <v>36</v>
      </c>
      <c r="H56" s="126">
        <v>18</v>
      </c>
      <c r="I56" s="126">
        <v>18</v>
      </c>
      <c r="J56" s="126"/>
      <c r="K56" s="126"/>
      <c r="L56" s="126"/>
      <c r="M56" s="126"/>
      <c r="N56" s="126"/>
      <c r="O56" s="18"/>
      <c r="P56" s="18"/>
      <c r="Q56" s="25"/>
      <c r="R56" s="25"/>
      <c r="S56" s="25"/>
      <c r="T56" s="25"/>
      <c r="U56" s="25"/>
      <c r="V56" s="208">
        <v>36</v>
      </c>
    </row>
    <row r="57" spans="1:22" ht="42.75" customHeight="1" x14ac:dyDescent="0.25">
      <c r="A57" s="214" t="s">
        <v>90</v>
      </c>
      <c r="B57" s="117" t="s">
        <v>261</v>
      </c>
      <c r="C57" s="14" t="s">
        <v>377</v>
      </c>
      <c r="D57" s="15">
        <f t="shared" si="25"/>
        <v>38</v>
      </c>
      <c r="E57" s="126">
        <v>18</v>
      </c>
      <c r="F57" s="126">
        <v>2</v>
      </c>
      <c r="G57" s="248">
        <f>Q57+R57+S57+T57+U57+V57+M57+N57</f>
        <v>38</v>
      </c>
      <c r="H57" s="126">
        <v>20</v>
      </c>
      <c r="I57" s="126">
        <v>18</v>
      </c>
      <c r="J57" s="126"/>
      <c r="K57" s="126"/>
      <c r="L57" s="126"/>
      <c r="M57" s="126"/>
      <c r="N57" s="126"/>
      <c r="O57" s="18"/>
      <c r="P57" s="18"/>
      <c r="Q57" s="25"/>
      <c r="R57" s="25"/>
      <c r="S57" s="25"/>
      <c r="T57" s="25"/>
      <c r="U57" s="25">
        <v>20</v>
      </c>
      <c r="V57" s="208">
        <v>18</v>
      </c>
    </row>
    <row r="58" spans="1:22" ht="36.75" customHeight="1" x14ac:dyDescent="0.25">
      <c r="A58" s="214" t="s">
        <v>91</v>
      </c>
      <c r="B58" s="117" t="s">
        <v>262</v>
      </c>
      <c r="C58" s="14" t="s">
        <v>413</v>
      </c>
      <c r="D58" s="15">
        <f t="shared" si="25"/>
        <v>57</v>
      </c>
      <c r="E58" s="126">
        <v>20</v>
      </c>
      <c r="F58" s="126">
        <v>19</v>
      </c>
      <c r="G58" s="248">
        <f>Q58+R58+S58+T58+U58+V58+M58+N58</f>
        <v>57</v>
      </c>
      <c r="H58" s="126">
        <v>27</v>
      </c>
      <c r="I58" s="126">
        <v>20</v>
      </c>
      <c r="J58" s="126"/>
      <c r="K58" s="126"/>
      <c r="L58" s="126"/>
      <c r="M58" s="126">
        <v>4</v>
      </c>
      <c r="N58" s="250">
        <v>6</v>
      </c>
      <c r="O58" s="18"/>
      <c r="P58" s="18"/>
      <c r="Q58" s="25"/>
      <c r="R58" s="25"/>
      <c r="S58" s="25"/>
      <c r="T58" s="25"/>
      <c r="U58" s="25">
        <v>20</v>
      </c>
      <c r="V58" s="208">
        <v>27</v>
      </c>
    </row>
    <row r="59" spans="1:22" ht="18" x14ac:dyDescent="0.25">
      <c r="A59" s="216"/>
      <c r="B59" s="119" t="s">
        <v>337</v>
      </c>
      <c r="C59" s="155"/>
      <c r="D59" s="237">
        <f>SUM(D60:D63)</f>
        <v>191</v>
      </c>
      <c r="E59" s="237">
        <f t="shared" ref="E59:V59" si="26">SUM(E60:E63)</f>
        <v>74</v>
      </c>
      <c r="F59" s="237">
        <f>SUM(F60:F63)</f>
        <v>191</v>
      </c>
      <c r="G59" s="237">
        <f t="shared" si="26"/>
        <v>191</v>
      </c>
      <c r="H59" s="237">
        <f t="shared" si="26"/>
        <v>49</v>
      </c>
      <c r="I59" s="237">
        <f t="shared" si="26"/>
        <v>142</v>
      </c>
      <c r="J59" s="237">
        <f t="shared" si="26"/>
        <v>0</v>
      </c>
      <c r="K59" s="237">
        <f t="shared" si="26"/>
        <v>0</v>
      </c>
      <c r="L59" s="237">
        <f t="shared" si="26"/>
        <v>0</v>
      </c>
      <c r="M59" s="237">
        <f t="shared" si="26"/>
        <v>0</v>
      </c>
      <c r="N59" s="237">
        <f t="shared" si="26"/>
        <v>0</v>
      </c>
      <c r="O59" s="237">
        <f t="shared" si="26"/>
        <v>0</v>
      </c>
      <c r="P59" s="237">
        <f t="shared" si="26"/>
        <v>0</v>
      </c>
      <c r="Q59" s="237">
        <f t="shared" si="26"/>
        <v>0</v>
      </c>
      <c r="R59" s="237">
        <f t="shared" si="26"/>
        <v>0</v>
      </c>
      <c r="S59" s="237">
        <f t="shared" si="26"/>
        <v>0</v>
      </c>
      <c r="T59" s="237">
        <f t="shared" si="26"/>
        <v>28</v>
      </c>
      <c r="U59" s="237">
        <f t="shared" si="26"/>
        <v>70</v>
      </c>
      <c r="V59" s="245">
        <f t="shared" si="26"/>
        <v>93</v>
      </c>
    </row>
    <row r="60" spans="1:22" ht="24.75" customHeight="1" x14ac:dyDescent="0.25">
      <c r="A60" s="214" t="s">
        <v>92</v>
      </c>
      <c r="B60" s="118" t="s">
        <v>409</v>
      </c>
      <c r="C60" s="14" t="s">
        <v>379</v>
      </c>
      <c r="D60" s="15">
        <f>G60+K60+L60+J60</f>
        <v>38</v>
      </c>
      <c r="E60" s="2">
        <v>36</v>
      </c>
      <c r="F60" s="2">
        <v>38</v>
      </c>
      <c r="G60" s="41">
        <f t="shared" ref="G60:G74" si="27">Q60+R60+S60+T60+U60+V60+M60+N60</f>
        <v>38</v>
      </c>
      <c r="H60" s="2">
        <v>2</v>
      </c>
      <c r="I60" s="2">
        <v>36</v>
      </c>
      <c r="J60" s="2"/>
      <c r="K60" s="2"/>
      <c r="L60" s="2"/>
      <c r="M60" s="2"/>
      <c r="N60" s="2"/>
      <c r="O60" s="18"/>
      <c r="P60" s="18"/>
      <c r="Q60" s="25"/>
      <c r="R60" s="25"/>
      <c r="S60" s="25"/>
      <c r="T60" s="25">
        <v>28</v>
      </c>
      <c r="U60" s="25">
        <v>10</v>
      </c>
      <c r="V60" s="208"/>
    </row>
    <row r="61" spans="1:22" ht="26.25" customHeight="1" x14ac:dyDescent="0.25">
      <c r="A61" s="214" t="s">
        <v>93</v>
      </c>
      <c r="B61" s="118" t="s">
        <v>294</v>
      </c>
      <c r="C61" s="14" t="s">
        <v>375</v>
      </c>
      <c r="D61" s="15">
        <f t="shared" ref="D61:D74" si="28">G61+K61+L61+J61</f>
        <v>38</v>
      </c>
      <c r="E61" s="2">
        <v>18</v>
      </c>
      <c r="F61" s="2">
        <v>38</v>
      </c>
      <c r="G61" s="41">
        <f t="shared" si="27"/>
        <v>38</v>
      </c>
      <c r="H61" s="2">
        <v>20</v>
      </c>
      <c r="I61" s="2">
        <v>18</v>
      </c>
      <c r="J61" s="2"/>
      <c r="K61" s="2"/>
      <c r="L61" s="2"/>
      <c r="M61" s="2"/>
      <c r="N61" s="2"/>
      <c r="O61" s="18"/>
      <c r="P61" s="18"/>
      <c r="Q61" s="25"/>
      <c r="R61" s="25"/>
      <c r="S61" s="25"/>
      <c r="T61" s="25"/>
      <c r="U61" s="25">
        <v>20</v>
      </c>
      <c r="V61" s="208">
        <v>18</v>
      </c>
    </row>
    <row r="62" spans="1:22" ht="33.75" customHeight="1" x14ac:dyDescent="0.25">
      <c r="A62" s="214" t="s">
        <v>94</v>
      </c>
      <c r="B62" s="118" t="s">
        <v>292</v>
      </c>
      <c r="C62" s="14" t="s">
        <v>390</v>
      </c>
      <c r="D62" s="15">
        <f t="shared" si="28"/>
        <v>47</v>
      </c>
      <c r="E62" s="2">
        <v>20</v>
      </c>
      <c r="F62" s="2">
        <v>47</v>
      </c>
      <c r="G62" s="41">
        <f t="shared" si="27"/>
        <v>47</v>
      </c>
      <c r="H62" s="2">
        <v>27</v>
      </c>
      <c r="I62" s="2">
        <v>20</v>
      </c>
      <c r="J62" s="2"/>
      <c r="K62" s="2"/>
      <c r="L62" s="2"/>
      <c r="M62" s="2"/>
      <c r="N62" s="2"/>
      <c r="O62" s="18"/>
      <c r="P62" s="18"/>
      <c r="Q62" s="25"/>
      <c r="R62" s="25"/>
      <c r="S62" s="25"/>
      <c r="T62" s="25"/>
      <c r="U62" s="25">
        <v>20</v>
      </c>
      <c r="V62" s="208">
        <v>27</v>
      </c>
    </row>
    <row r="63" spans="1:22" ht="38.25" customHeight="1" thickBot="1" x14ac:dyDescent="0.3">
      <c r="A63" s="217" t="s">
        <v>265</v>
      </c>
      <c r="B63" s="124" t="s">
        <v>293</v>
      </c>
      <c r="C63" s="14" t="s">
        <v>390</v>
      </c>
      <c r="D63" s="15">
        <f t="shared" si="28"/>
        <v>68</v>
      </c>
      <c r="E63" s="85">
        <v>0</v>
      </c>
      <c r="F63" s="85">
        <v>68</v>
      </c>
      <c r="G63" s="41">
        <f t="shared" si="27"/>
        <v>68</v>
      </c>
      <c r="H63" s="85">
        <v>0</v>
      </c>
      <c r="I63" s="85">
        <v>68</v>
      </c>
      <c r="J63" s="85"/>
      <c r="K63" s="85"/>
      <c r="L63" s="85"/>
      <c r="M63" s="85"/>
      <c r="N63" s="85"/>
      <c r="O63" s="86"/>
      <c r="P63" s="86"/>
      <c r="Q63" s="87"/>
      <c r="R63" s="87"/>
      <c r="S63" s="87"/>
      <c r="T63" s="87"/>
      <c r="U63" s="87">
        <v>20</v>
      </c>
      <c r="V63" s="218">
        <v>48</v>
      </c>
    </row>
    <row r="64" spans="1:22" ht="67.5" customHeight="1" thickBot="1" x14ac:dyDescent="0.3">
      <c r="A64" s="100" t="s">
        <v>95</v>
      </c>
      <c r="B64" s="122" t="s">
        <v>381</v>
      </c>
      <c r="C64" s="181"/>
      <c r="D64" s="181">
        <f>D65+D66+D67+D68+D69+D70+D71+D72+D74+D75+D76+D77+D78</f>
        <v>1470</v>
      </c>
      <c r="E64" s="181">
        <f t="shared" ref="E64:K64" si="29">E65+E66+E67+E68+E69+E70+E71+E72+E74+E75+E76+E77+E78</f>
        <v>963</v>
      </c>
      <c r="F64" s="181">
        <f>F65+F66+F67+F68+F69+F70+F71+F72+F74+F75+F76+F77+F78</f>
        <v>551</v>
      </c>
      <c r="G64" s="181">
        <f t="shared" si="29"/>
        <v>1008</v>
      </c>
      <c r="H64" s="181">
        <f t="shared" si="29"/>
        <v>451</v>
      </c>
      <c r="I64" s="181">
        <f t="shared" si="29"/>
        <v>529</v>
      </c>
      <c r="J64" s="181">
        <f t="shared" si="29"/>
        <v>432</v>
      </c>
      <c r="K64" s="181">
        <f t="shared" si="29"/>
        <v>0</v>
      </c>
      <c r="L64" s="181">
        <f>M99+L66+L67+L68+L69+L70+L71+L72+L74+L75+L76+L77+L78</f>
        <v>16</v>
      </c>
      <c r="M64" s="181">
        <f>M98+M66+M67+M68+M69+M70+M71+M72+M74+M75+M76+M77+M78</f>
        <v>12</v>
      </c>
      <c r="N64" s="181">
        <f>N98+N66+N67+N68+N69+N70+N71+N72+N74+N75+N76+N77+N78</f>
        <v>30</v>
      </c>
      <c r="O64" s="181">
        <f t="shared" ref="O64" si="30">O65+O66+O67+O68+O69+O70+O71+O72+O74+O75+O76+O77+O78</f>
        <v>0</v>
      </c>
      <c r="P64" s="181">
        <f t="shared" ref="P64" si="31">P65+P66+P67+P68+P69+P70+P71+P72+P74+P75+P76+P77+P78</f>
        <v>0</v>
      </c>
      <c r="Q64" s="181">
        <f>Q65+Q66+Q67+Q68+Q69+Q70+Q71+Q72+Q74</f>
        <v>192</v>
      </c>
      <c r="R64" s="181">
        <f t="shared" ref="R64:V64" si="32">R65+R66+R67+R68+R69+R70+R71+R72+R74</f>
        <v>276</v>
      </c>
      <c r="S64" s="181">
        <f t="shared" si="32"/>
        <v>198</v>
      </c>
      <c r="T64" s="181">
        <f t="shared" si="32"/>
        <v>224</v>
      </c>
      <c r="U64" s="181">
        <f t="shared" si="32"/>
        <v>90</v>
      </c>
      <c r="V64" s="246">
        <f t="shared" si="32"/>
        <v>0</v>
      </c>
    </row>
    <row r="65" spans="1:22" ht="35.25" customHeight="1" x14ac:dyDescent="0.25">
      <c r="A65" s="219" t="s">
        <v>96</v>
      </c>
      <c r="B65" s="120" t="s">
        <v>266</v>
      </c>
      <c r="C65" s="269" t="s">
        <v>362</v>
      </c>
      <c r="D65" s="274">
        <f>G65+K65</f>
        <v>50</v>
      </c>
      <c r="E65" s="266">
        <v>26</v>
      </c>
      <c r="F65" s="266">
        <v>0</v>
      </c>
      <c r="G65" s="275">
        <f>Q65+R65+S65+T65+U65+V65</f>
        <v>50</v>
      </c>
      <c r="H65" s="266">
        <v>26</v>
      </c>
      <c r="I65" s="266">
        <v>24</v>
      </c>
      <c r="J65" s="266"/>
      <c r="K65" s="266"/>
      <c r="L65" s="176"/>
      <c r="M65" s="176"/>
      <c r="N65" s="176"/>
      <c r="O65" s="177"/>
      <c r="P65" s="177"/>
      <c r="Q65" s="178"/>
      <c r="R65" s="178"/>
      <c r="S65" s="178">
        <v>22</v>
      </c>
      <c r="T65" s="178">
        <v>28</v>
      </c>
      <c r="U65" s="178"/>
      <c r="V65" s="220"/>
    </row>
    <row r="66" spans="1:22" ht="34.5" x14ac:dyDescent="0.25">
      <c r="A66" s="221" t="s">
        <v>97</v>
      </c>
      <c r="B66" s="118" t="s">
        <v>267</v>
      </c>
      <c r="C66" s="14" t="s">
        <v>378</v>
      </c>
      <c r="D66" s="15">
        <f t="shared" si="28"/>
        <v>232</v>
      </c>
      <c r="E66" s="126">
        <v>115</v>
      </c>
      <c r="F66" s="126">
        <v>124</v>
      </c>
      <c r="G66" s="248">
        <f t="shared" si="27"/>
        <v>224</v>
      </c>
      <c r="H66" s="126">
        <v>99</v>
      </c>
      <c r="I66" s="126">
        <v>115</v>
      </c>
      <c r="J66" s="126"/>
      <c r="K66" s="126"/>
      <c r="L66" s="126">
        <v>8</v>
      </c>
      <c r="M66" s="126">
        <v>4</v>
      </c>
      <c r="N66" s="126">
        <v>6</v>
      </c>
      <c r="O66" s="18"/>
      <c r="P66" s="18"/>
      <c r="Q66" s="25">
        <v>64</v>
      </c>
      <c r="R66" s="25">
        <v>46</v>
      </c>
      <c r="S66" s="25">
        <v>22</v>
      </c>
      <c r="T66" s="25">
        <v>42</v>
      </c>
      <c r="U66" s="25">
        <v>40</v>
      </c>
      <c r="V66" s="208"/>
    </row>
    <row r="67" spans="1:22" s="242" customFormat="1" ht="35.25" customHeight="1" x14ac:dyDescent="0.25">
      <c r="A67" s="221" t="s">
        <v>98</v>
      </c>
      <c r="B67" s="118" t="s">
        <v>106</v>
      </c>
      <c r="C67" s="251" t="s">
        <v>362</v>
      </c>
      <c r="D67" s="15">
        <f t="shared" si="28"/>
        <v>107</v>
      </c>
      <c r="E67" s="126">
        <v>60</v>
      </c>
      <c r="F67" s="126">
        <v>47</v>
      </c>
      <c r="G67" s="248">
        <f t="shared" si="27"/>
        <v>107</v>
      </c>
      <c r="H67" s="126">
        <v>47</v>
      </c>
      <c r="I67" s="126">
        <v>60</v>
      </c>
      <c r="J67" s="126"/>
      <c r="K67" s="126"/>
      <c r="L67" s="126"/>
      <c r="M67" s="126"/>
      <c r="N67" s="126"/>
      <c r="O67" s="18"/>
      <c r="P67" s="18"/>
      <c r="Q67" s="25"/>
      <c r="R67" s="25">
        <v>46</v>
      </c>
      <c r="S67" s="25">
        <v>33</v>
      </c>
      <c r="T67" s="25">
        <v>28</v>
      </c>
      <c r="U67" s="25"/>
      <c r="V67" s="208"/>
    </row>
    <row r="68" spans="1:22" ht="36.75" customHeight="1" x14ac:dyDescent="0.25">
      <c r="A68" s="221" t="s">
        <v>268</v>
      </c>
      <c r="B68" s="118" t="s">
        <v>269</v>
      </c>
      <c r="C68" s="14" t="s">
        <v>395</v>
      </c>
      <c r="D68" s="15">
        <f t="shared" si="28"/>
        <v>206</v>
      </c>
      <c r="E68" s="126">
        <v>116</v>
      </c>
      <c r="F68" s="126">
        <v>130</v>
      </c>
      <c r="G68" s="248">
        <f t="shared" si="27"/>
        <v>206</v>
      </c>
      <c r="H68" s="126">
        <v>82</v>
      </c>
      <c r="I68" s="126">
        <v>116</v>
      </c>
      <c r="J68" s="126"/>
      <c r="K68" s="126"/>
      <c r="L68" s="126"/>
      <c r="M68" s="126">
        <v>2</v>
      </c>
      <c r="N68" s="126">
        <v>6</v>
      </c>
      <c r="O68" s="18"/>
      <c r="P68" s="18"/>
      <c r="Q68" s="25">
        <v>48</v>
      </c>
      <c r="R68" s="25">
        <v>46</v>
      </c>
      <c r="S68" s="25">
        <v>22</v>
      </c>
      <c r="T68" s="25">
        <v>42</v>
      </c>
      <c r="U68" s="25">
        <v>40</v>
      </c>
      <c r="V68" s="208"/>
    </row>
    <row r="69" spans="1:22" ht="37.5" customHeight="1" x14ac:dyDescent="0.25">
      <c r="A69" s="221" t="s">
        <v>270</v>
      </c>
      <c r="B69" s="118" t="s">
        <v>271</v>
      </c>
      <c r="C69" s="14" t="s">
        <v>391</v>
      </c>
      <c r="D69" s="15">
        <f t="shared" si="28"/>
        <v>146</v>
      </c>
      <c r="E69" s="126">
        <v>38</v>
      </c>
      <c r="F69" s="126">
        <v>80</v>
      </c>
      <c r="G69" s="248">
        <f>Q69+R69+S69+T69+U69+V69+M69+N69</f>
        <v>138</v>
      </c>
      <c r="H69" s="126">
        <v>90</v>
      </c>
      <c r="I69" s="126">
        <v>38</v>
      </c>
      <c r="J69" s="126"/>
      <c r="K69" s="126"/>
      <c r="L69" s="126">
        <v>8</v>
      </c>
      <c r="M69" s="126">
        <v>4</v>
      </c>
      <c r="N69" s="126">
        <v>6</v>
      </c>
      <c r="O69" s="18"/>
      <c r="P69" s="18"/>
      <c r="Q69" s="25">
        <v>32</v>
      </c>
      <c r="R69" s="25">
        <v>46</v>
      </c>
      <c r="S69" s="25">
        <v>22</v>
      </c>
      <c r="T69" s="25">
        <v>28</v>
      </c>
      <c r="U69" s="25"/>
      <c r="V69" s="208"/>
    </row>
    <row r="70" spans="1:22" ht="25.5" customHeight="1" x14ac:dyDescent="0.25">
      <c r="A70" s="221" t="s">
        <v>272</v>
      </c>
      <c r="B70" s="118" t="s">
        <v>273</v>
      </c>
      <c r="C70" s="14" t="s">
        <v>403</v>
      </c>
      <c r="D70" s="15">
        <f t="shared" si="28"/>
        <v>50</v>
      </c>
      <c r="E70" s="126">
        <v>30</v>
      </c>
      <c r="F70" s="126">
        <v>12</v>
      </c>
      <c r="G70" s="248">
        <f t="shared" si="27"/>
        <v>50</v>
      </c>
      <c r="H70" s="126">
        <v>20</v>
      </c>
      <c r="I70" s="126">
        <v>30</v>
      </c>
      <c r="J70" s="126"/>
      <c r="K70" s="126"/>
      <c r="L70" s="126"/>
      <c r="M70" s="126"/>
      <c r="N70" s="126"/>
      <c r="O70" s="18"/>
      <c r="P70" s="18"/>
      <c r="Q70" s="25"/>
      <c r="R70" s="25"/>
      <c r="S70" s="25">
        <v>22</v>
      </c>
      <c r="T70" s="25">
        <v>28</v>
      </c>
      <c r="U70" s="25"/>
      <c r="V70" s="208"/>
    </row>
    <row r="71" spans="1:22" ht="33.75" customHeight="1" x14ac:dyDescent="0.25">
      <c r="A71" s="221" t="s">
        <v>274</v>
      </c>
      <c r="B71" s="118" t="s">
        <v>275</v>
      </c>
      <c r="C71" s="14" t="s">
        <v>397</v>
      </c>
      <c r="D71" s="15">
        <f t="shared" si="28"/>
        <v>116</v>
      </c>
      <c r="E71" s="126">
        <v>70</v>
      </c>
      <c r="F71" s="126">
        <v>77</v>
      </c>
      <c r="G71" s="248">
        <f t="shared" si="27"/>
        <v>116</v>
      </c>
      <c r="H71" s="126">
        <v>46</v>
      </c>
      <c r="I71" s="126">
        <v>70</v>
      </c>
      <c r="J71" s="126"/>
      <c r="K71" s="126"/>
      <c r="L71" s="126"/>
      <c r="M71" s="126"/>
      <c r="N71" s="126"/>
      <c r="O71" s="18"/>
      <c r="P71" s="18"/>
      <c r="Q71" s="25">
        <v>48</v>
      </c>
      <c r="R71" s="25">
        <v>46</v>
      </c>
      <c r="S71" s="25">
        <v>22</v>
      </c>
      <c r="T71" s="25"/>
      <c r="U71" s="25"/>
      <c r="V71" s="208"/>
    </row>
    <row r="72" spans="1:22" ht="43.5" customHeight="1" x14ac:dyDescent="0.25">
      <c r="A72" s="221" t="s">
        <v>276</v>
      </c>
      <c r="B72" s="118" t="s">
        <v>341</v>
      </c>
      <c r="C72" s="14" t="s">
        <v>397</v>
      </c>
      <c r="D72" s="15">
        <f t="shared" si="28"/>
        <v>57</v>
      </c>
      <c r="E72" s="126">
        <v>36</v>
      </c>
      <c r="F72" s="126">
        <v>21</v>
      </c>
      <c r="G72" s="248">
        <f t="shared" si="27"/>
        <v>57</v>
      </c>
      <c r="H72" s="126">
        <v>21</v>
      </c>
      <c r="I72" s="126">
        <v>36</v>
      </c>
      <c r="J72" s="126"/>
      <c r="K72" s="126"/>
      <c r="L72" s="126"/>
      <c r="M72" s="126"/>
      <c r="N72" s="126"/>
      <c r="O72" s="18"/>
      <c r="P72" s="18"/>
      <c r="Q72" s="25"/>
      <c r="R72" s="25">
        <v>46</v>
      </c>
      <c r="S72" s="25">
        <v>11</v>
      </c>
      <c r="T72" s="25"/>
      <c r="U72" s="25"/>
      <c r="V72" s="208"/>
    </row>
    <row r="73" spans="1:22" ht="18" x14ac:dyDescent="0.25">
      <c r="A73" s="216"/>
      <c r="B73" s="119" t="s">
        <v>338</v>
      </c>
      <c r="C73" s="155"/>
      <c r="D73" s="237">
        <f>D74</f>
        <v>60</v>
      </c>
      <c r="E73" s="237">
        <f t="shared" ref="E73:I73" si="33">E74</f>
        <v>40</v>
      </c>
      <c r="F73" s="237">
        <f t="shared" si="33"/>
        <v>60</v>
      </c>
      <c r="G73" s="237">
        <f t="shared" si="33"/>
        <v>60</v>
      </c>
      <c r="H73" s="237">
        <f t="shared" si="33"/>
        <v>20</v>
      </c>
      <c r="I73" s="237">
        <f t="shared" si="33"/>
        <v>40</v>
      </c>
      <c r="J73" s="237">
        <f t="shared" ref="J73" si="34">J74</f>
        <v>0</v>
      </c>
      <c r="K73" s="237">
        <f t="shared" ref="K73" si="35">K74</f>
        <v>0</v>
      </c>
      <c r="L73" s="237">
        <f t="shared" ref="L73" si="36">L74</f>
        <v>0</v>
      </c>
      <c r="M73" s="237">
        <f t="shared" ref="M73" si="37">M74</f>
        <v>0</v>
      </c>
      <c r="N73" s="237">
        <f t="shared" ref="N73" si="38">N74</f>
        <v>0</v>
      </c>
      <c r="O73" s="237">
        <f t="shared" ref="O73" si="39">O74</f>
        <v>0</v>
      </c>
      <c r="P73" s="237">
        <f t="shared" ref="P73" si="40">P74</f>
        <v>0</v>
      </c>
      <c r="Q73" s="237">
        <f t="shared" ref="Q73" si="41">Q74</f>
        <v>0</v>
      </c>
      <c r="R73" s="237">
        <f t="shared" ref="R73" si="42">R74</f>
        <v>0</v>
      </c>
      <c r="S73" s="237">
        <f t="shared" ref="S73" si="43">S74</f>
        <v>22</v>
      </c>
      <c r="T73" s="237">
        <f t="shared" ref="T73" si="44">T74</f>
        <v>28</v>
      </c>
      <c r="U73" s="237">
        <f t="shared" ref="U73" si="45">U74</f>
        <v>10</v>
      </c>
      <c r="V73" s="245">
        <f t="shared" ref="V73" si="46">V74</f>
        <v>0</v>
      </c>
    </row>
    <row r="74" spans="1:22" ht="36.75" customHeight="1" x14ac:dyDescent="0.25">
      <c r="A74" s="221" t="s">
        <v>277</v>
      </c>
      <c r="B74" s="118" t="s">
        <v>103</v>
      </c>
      <c r="C74" s="14" t="s">
        <v>389</v>
      </c>
      <c r="D74" s="15">
        <f t="shared" si="28"/>
        <v>60</v>
      </c>
      <c r="E74" s="2">
        <v>40</v>
      </c>
      <c r="F74" s="2">
        <v>60</v>
      </c>
      <c r="G74" s="41">
        <f t="shared" si="27"/>
        <v>60</v>
      </c>
      <c r="H74" s="2">
        <v>20</v>
      </c>
      <c r="I74" s="2">
        <v>40</v>
      </c>
      <c r="J74" s="2"/>
      <c r="K74" s="2"/>
      <c r="L74" s="2"/>
      <c r="M74" s="2"/>
      <c r="N74" s="2"/>
      <c r="O74" s="18"/>
      <c r="P74" s="18"/>
      <c r="Q74" s="25"/>
      <c r="R74" s="25"/>
      <c r="S74" s="25">
        <v>22</v>
      </c>
      <c r="T74" s="25">
        <v>28</v>
      </c>
      <c r="U74" s="25">
        <v>10</v>
      </c>
      <c r="V74" s="208"/>
    </row>
    <row r="75" spans="1:22" ht="15.75" x14ac:dyDescent="0.25">
      <c r="A75" s="222" t="s">
        <v>278</v>
      </c>
      <c r="B75" s="121" t="s">
        <v>414</v>
      </c>
      <c r="C75" s="147" t="s">
        <v>350</v>
      </c>
      <c r="D75" s="148">
        <f t="shared" ref="D75:D77" si="47">G75+K75+L75+M75+N75+J75</f>
        <v>36</v>
      </c>
      <c r="E75" s="150">
        <v>36</v>
      </c>
      <c r="F75" s="150"/>
      <c r="G75" s="150"/>
      <c r="H75" s="150"/>
      <c r="I75" s="150"/>
      <c r="J75" s="150">
        <v>36</v>
      </c>
      <c r="K75" s="150"/>
      <c r="L75" s="150"/>
      <c r="M75" s="150"/>
      <c r="N75" s="150"/>
      <c r="O75" s="148"/>
      <c r="P75" s="148"/>
      <c r="Q75" s="148"/>
      <c r="R75" s="148">
        <v>36</v>
      </c>
      <c r="S75" s="148"/>
      <c r="T75" s="148"/>
      <c r="U75" s="148"/>
      <c r="V75" s="223"/>
    </row>
    <row r="76" spans="1:22" ht="18.75" customHeight="1" x14ac:dyDescent="0.25">
      <c r="A76" s="222" t="s">
        <v>99</v>
      </c>
      <c r="B76" s="121" t="s">
        <v>415</v>
      </c>
      <c r="C76" s="147" t="s">
        <v>354</v>
      </c>
      <c r="D76" s="152">
        <f>G76+K76+L76+M76+N76+J76</f>
        <v>360</v>
      </c>
      <c r="E76" s="153">
        <v>360</v>
      </c>
      <c r="F76" s="153"/>
      <c r="G76" s="153"/>
      <c r="H76" s="153"/>
      <c r="I76" s="153"/>
      <c r="J76" s="154">
        <f>SUM(R76:V76)</f>
        <v>360</v>
      </c>
      <c r="K76" s="150"/>
      <c r="L76" s="150"/>
      <c r="M76" s="150"/>
      <c r="N76" s="150"/>
      <c r="O76" s="148"/>
      <c r="P76" s="148"/>
      <c r="Q76" s="148"/>
      <c r="R76" s="148"/>
      <c r="S76" s="148">
        <v>108</v>
      </c>
      <c r="T76" s="148">
        <v>108</v>
      </c>
      <c r="U76" s="148">
        <v>144</v>
      </c>
      <c r="V76" s="223"/>
    </row>
    <row r="77" spans="1:22" ht="15.75" x14ac:dyDescent="0.25">
      <c r="A77" s="224" t="s">
        <v>100</v>
      </c>
      <c r="B77" s="121" t="s">
        <v>416</v>
      </c>
      <c r="C77" s="147" t="s">
        <v>354</v>
      </c>
      <c r="D77" s="152">
        <f t="shared" si="47"/>
        <v>36</v>
      </c>
      <c r="E77" s="153">
        <v>36</v>
      </c>
      <c r="F77" s="153"/>
      <c r="G77" s="153"/>
      <c r="H77" s="153"/>
      <c r="I77" s="153"/>
      <c r="J77" s="154">
        <f>SUM(R77:V77)</f>
        <v>36</v>
      </c>
      <c r="K77" s="150"/>
      <c r="L77" s="150"/>
      <c r="M77" s="150"/>
      <c r="N77" s="150"/>
      <c r="O77" s="148"/>
      <c r="P77" s="148"/>
      <c r="Q77" s="148"/>
      <c r="R77" s="148"/>
      <c r="S77" s="148"/>
      <c r="T77" s="148"/>
      <c r="U77" s="148">
        <v>36</v>
      </c>
      <c r="V77" s="223"/>
    </row>
    <row r="78" spans="1:22" ht="68.25" customHeight="1" thickBot="1" x14ac:dyDescent="0.3">
      <c r="A78" s="225" t="s">
        <v>353</v>
      </c>
      <c r="B78" s="123" t="s">
        <v>381</v>
      </c>
      <c r="C78" s="172" t="s">
        <v>355</v>
      </c>
      <c r="D78" s="173">
        <f>L78+M78+N78</f>
        <v>14</v>
      </c>
      <c r="E78" s="85"/>
      <c r="F78" s="85"/>
      <c r="G78" s="85"/>
      <c r="H78" s="85"/>
      <c r="I78" s="85"/>
      <c r="J78" s="85"/>
      <c r="K78" s="85"/>
      <c r="L78" s="85"/>
      <c r="M78" s="85">
        <v>2</v>
      </c>
      <c r="N78" s="85">
        <v>12</v>
      </c>
      <c r="O78" s="174"/>
      <c r="P78" s="174"/>
      <c r="Q78" s="87"/>
      <c r="R78" s="87"/>
      <c r="S78" s="87"/>
      <c r="T78" s="87"/>
      <c r="U78" s="87"/>
      <c r="V78" s="226"/>
    </row>
    <row r="79" spans="1:22" ht="82.5" customHeight="1" thickBot="1" x14ac:dyDescent="0.3">
      <c r="A79" s="171" t="s">
        <v>101</v>
      </c>
      <c r="B79" s="179" t="s">
        <v>382</v>
      </c>
      <c r="C79" s="180"/>
      <c r="D79" s="181">
        <f>D80+D84+D85+D83</f>
        <v>221</v>
      </c>
      <c r="E79" s="181">
        <f t="shared" ref="E79:V79" si="48">E80+E84+E85</f>
        <v>119</v>
      </c>
      <c r="F79" s="181">
        <f t="shared" si="48"/>
        <v>35</v>
      </c>
      <c r="G79" s="181">
        <f t="shared" si="48"/>
        <v>135</v>
      </c>
      <c r="H79" s="181">
        <f t="shared" si="48"/>
        <v>53</v>
      </c>
      <c r="I79" s="181">
        <f t="shared" si="48"/>
        <v>82</v>
      </c>
      <c r="J79" s="181">
        <f t="shared" si="48"/>
        <v>36</v>
      </c>
      <c r="K79" s="181">
        <f t="shared" si="48"/>
        <v>0</v>
      </c>
      <c r="L79" s="181">
        <f t="shared" si="48"/>
        <v>0</v>
      </c>
      <c r="M79" s="181">
        <f t="shared" si="48"/>
        <v>2</v>
      </c>
      <c r="N79" s="181">
        <f t="shared" si="48"/>
        <v>12</v>
      </c>
      <c r="O79" s="181">
        <f t="shared" si="48"/>
        <v>0</v>
      </c>
      <c r="P79" s="181">
        <f t="shared" si="48"/>
        <v>0</v>
      </c>
      <c r="Q79" s="181">
        <f t="shared" si="48"/>
        <v>0</v>
      </c>
      <c r="R79" s="181">
        <f t="shared" si="48"/>
        <v>46</v>
      </c>
      <c r="S79" s="181">
        <f t="shared" si="48"/>
        <v>33</v>
      </c>
      <c r="T79" s="181">
        <f>T80</f>
        <v>56</v>
      </c>
      <c r="U79" s="181">
        <f t="shared" si="48"/>
        <v>0</v>
      </c>
      <c r="V79" s="246">
        <f t="shared" si="48"/>
        <v>0</v>
      </c>
    </row>
    <row r="80" spans="1:22" ht="57" customHeight="1" x14ac:dyDescent="0.25">
      <c r="A80" s="219" t="s">
        <v>102</v>
      </c>
      <c r="B80" s="120" t="s">
        <v>280</v>
      </c>
      <c r="C80" s="319" t="s">
        <v>392</v>
      </c>
      <c r="D80" s="15">
        <f>D81+D82</f>
        <v>135</v>
      </c>
      <c r="E80" s="2">
        <f>E81+E82</f>
        <v>83</v>
      </c>
      <c r="F80" s="2">
        <f>F81+F82</f>
        <v>35</v>
      </c>
      <c r="G80" s="41">
        <f t="shared" ref="G80:G82" si="49">Q80+R80+S80+T80+U80+V80+M80+N80</f>
        <v>135</v>
      </c>
      <c r="H80" s="2">
        <f>H81+H82</f>
        <v>53</v>
      </c>
      <c r="I80" s="2">
        <f>I81+I82</f>
        <v>82</v>
      </c>
      <c r="J80" s="2"/>
      <c r="K80" s="2"/>
      <c r="L80" s="176"/>
      <c r="M80" s="176"/>
      <c r="N80" s="176"/>
      <c r="O80" s="18"/>
      <c r="P80" s="18"/>
      <c r="Q80" s="25"/>
      <c r="R80" s="25">
        <f>R81+R82</f>
        <v>46</v>
      </c>
      <c r="S80" s="25">
        <f>S81+S82</f>
        <v>33</v>
      </c>
      <c r="T80" s="25">
        <f>T81+T82</f>
        <v>56</v>
      </c>
      <c r="U80" s="25"/>
      <c r="V80" s="208"/>
    </row>
    <row r="81" spans="1:22" ht="57" customHeight="1" x14ac:dyDescent="0.25">
      <c r="A81" s="219" t="s">
        <v>383</v>
      </c>
      <c r="B81" s="120" t="s">
        <v>279</v>
      </c>
      <c r="C81" s="320"/>
      <c r="D81" s="15">
        <f t="shared" ref="D81:D82" si="50">G81+K81+L81+J81</f>
        <v>96</v>
      </c>
      <c r="E81" s="176">
        <v>53</v>
      </c>
      <c r="F81" s="176">
        <v>20</v>
      </c>
      <c r="G81" s="41">
        <f t="shared" si="49"/>
        <v>96</v>
      </c>
      <c r="H81" s="176">
        <v>43</v>
      </c>
      <c r="I81" s="176">
        <v>53</v>
      </c>
      <c r="J81" s="176"/>
      <c r="K81" s="176"/>
      <c r="L81" s="176"/>
      <c r="M81" s="176"/>
      <c r="N81" s="176"/>
      <c r="O81" s="177"/>
      <c r="P81" s="177"/>
      <c r="Q81" s="178"/>
      <c r="R81" s="178">
        <v>46</v>
      </c>
      <c r="S81" s="178">
        <v>22</v>
      </c>
      <c r="T81" s="178">
        <v>28</v>
      </c>
      <c r="U81" s="25"/>
      <c r="V81" s="208"/>
    </row>
    <row r="82" spans="1:22" ht="57" customHeight="1" x14ac:dyDescent="0.25">
      <c r="A82" s="219" t="s">
        <v>383</v>
      </c>
      <c r="B82" s="120" t="s">
        <v>281</v>
      </c>
      <c r="C82" s="321"/>
      <c r="D82" s="15">
        <f t="shared" si="50"/>
        <v>39</v>
      </c>
      <c r="E82" s="2">
        <v>30</v>
      </c>
      <c r="F82" s="2">
        <v>15</v>
      </c>
      <c r="G82" s="41">
        <f t="shared" si="49"/>
        <v>39</v>
      </c>
      <c r="H82" s="2">
        <v>10</v>
      </c>
      <c r="I82" s="2">
        <v>29</v>
      </c>
      <c r="J82" s="2"/>
      <c r="K82" s="2"/>
      <c r="L82" s="2"/>
      <c r="M82" s="2"/>
      <c r="N82" s="2"/>
      <c r="O82" s="18"/>
      <c r="P82" s="18"/>
      <c r="Q82" s="25"/>
      <c r="R82" s="25"/>
      <c r="S82" s="25">
        <v>11</v>
      </c>
      <c r="T82" s="25">
        <v>28</v>
      </c>
      <c r="U82" s="25"/>
      <c r="V82" s="208"/>
    </row>
    <row r="83" spans="1:22" ht="35.25" customHeight="1" x14ac:dyDescent="0.25">
      <c r="A83" s="222" t="s">
        <v>402</v>
      </c>
      <c r="B83" s="121" t="s">
        <v>417</v>
      </c>
      <c r="C83" s="147" t="s">
        <v>398</v>
      </c>
      <c r="D83" s="148">
        <f>G83+K83+L83+M83+N83+J83</f>
        <v>36</v>
      </c>
      <c r="E83" s="255">
        <v>36</v>
      </c>
      <c r="F83" s="255"/>
      <c r="G83" s="255"/>
      <c r="H83" s="255"/>
      <c r="I83" s="255"/>
      <c r="J83" s="256">
        <f>SUM(R83:V83)</f>
        <v>36</v>
      </c>
      <c r="K83" s="255"/>
      <c r="L83" s="255"/>
      <c r="M83" s="255"/>
      <c r="N83" s="255"/>
      <c r="O83" s="148"/>
      <c r="P83" s="148"/>
      <c r="Q83" s="148"/>
      <c r="R83" s="148"/>
      <c r="S83" s="148">
        <v>36</v>
      </c>
      <c r="T83" s="148"/>
      <c r="U83" s="148"/>
      <c r="V83" s="223"/>
    </row>
    <row r="84" spans="1:22" ht="39" customHeight="1" x14ac:dyDescent="0.25">
      <c r="A84" s="224" t="s">
        <v>399</v>
      </c>
      <c r="B84" s="121" t="s">
        <v>418</v>
      </c>
      <c r="C84" s="147" t="s">
        <v>362</v>
      </c>
      <c r="D84" s="148">
        <f t="shared" ref="D84" si="51">G84+K84+L84+M84+N84+J84</f>
        <v>36</v>
      </c>
      <c r="E84" s="150">
        <v>36</v>
      </c>
      <c r="F84" s="150"/>
      <c r="G84" s="150"/>
      <c r="H84" s="150"/>
      <c r="I84" s="150"/>
      <c r="J84" s="151">
        <f>SUM(R84:V84)</f>
        <v>36</v>
      </c>
      <c r="K84" s="150"/>
      <c r="L84" s="150"/>
      <c r="M84" s="150"/>
      <c r="N84" s="150"/>
      <c r="O84" s="148"/>
      <c r="P84" s="148"/>
      <c r="Q84" s="148"/>
      <c r="R84" s="148"/>
      <c r="S84" s="148"/>
      <c r="T84" s="148">
        <v>36</v>
      </c>
      <c r="U84" s="148"/>
      <c r="V84" s="223"/>
    </row>
    <row r="85" spans="1:22" ht="58.5" customHeight="1" thickBot="1" x14ac:dyDescent="0.3">
      <c r="A85" s="227" t="s">
        <v>356</v>
      </c>
      <c r="B85" s="182" t="s">
        <v>382</v>
      </c>
      <c r="C85" s="172" t="s">
        <v>360</v>
      </c>
      <c r="D85" s="173">
        <f>L85+M85+N85</f>
        <v>14</v>
      </c>
      <c r="E85" s="85"/>
      <c r="F85" s="85"/>
      <c r="G85" s="85"/>
      <c r="H85" s="85"/>
      <c r="I85" s="85"/>
      <c r="J85" s="85"/>
      <c r="K85" s="85"/>
      <c r="L85" s="85"/>
      <c r="M85" s="85">
        <v>2</v>
      </c>
      <c r="N85" s="85">
        <v>12</v>
      </c>
      <c r="O85" s="86"/>
      <c r="P85" s="86"/>
      <c r="Q85" s="87"/>
      <c r="R85" s="87"/>
      <c r="S85" s="87"/>
      <c r="T85" s="87"/>
      <c r="U85" s="87"/>
      <c r="V85" s="218"/>
    </row>
    <row r="86" spans="1:22" ht="32.25" thickBot="1" x14ac:dyDescent="0.3">
      <c r="A86" s="101" t="s">
        <v>104</v>
      </c>
      <c r="B86" s="122" t="s">
        <v>283</v>
      </c>
      <c r="C86" s="180"/>
      <c r="D86" s="181">
        <f>D87+D88+D91+D92+D93+D94+D95+D90</f>
        <v>498</v>
      </c>
      <c r="E86" s="181">
        <f t="shared" ref="E86:V86" si="52">E87+E88+E91+E92+E93+E94+E95+E90</f>
        <v>380</v>
      </c>
      <c r="F86" s="181">
        <f>F87+F88+F91+F92+F93+F94+F95+F90</f>
        <v>93</v>
      </c>
      <c r="G86" s="181">
        <f t="shared" si="52"/>
        <v>232</v>
      </c>
      <c r="H86" s="181">
        <f t="shared" si="52"/>
        <v>96</v>
      </c>
      <c r="I86" s="181">
        <f t="shared" si="52"/>
        <v>128</v>
      </c>
      <c r="J86" s="181">
        <f t="shared" si="52"/>
        <v>252</v>
      </c>
      <c r="K86" s="181">
        <f t="shared" si="52"/>
        <v>28</v>
      </c>
      <c r="L86" s="181">
        <f t="shared" si="52"/>
        <v>0</v>
      </c>
      <c r="M86" s="181">
        <f t="shared" si="52"/>
        <v>4</v>
      </c>
      <c r="N86" s="181">
        <f t="shared" si="52"/>
        <v>18</v>
      </c>
      <c r="O86" s="181">
        <f t="shared" si="52"/>
        <v>0</v>
      </c>
      <c r="P86" s="181">
        <f t="shared" si="52"/>
        <v>0</v>
      </c>
      <c r="Q86" s="181">
        <f t="shared" si="52"/>
        <v>68</v>
      </c>
      <c r="R86" s="181">
        <f t="shared" si="52"/>
        <v>92</v>
      </c>
      <c r="S86" s="181">
        <f t="shared" si="52"/>
        <v>80</v>
      </c>
      <c r="T86" s="181">
        <f t="shared" si="52"/>
        <v>236</v>
      </c>
      <c r="U86" s="181">
        <f t="shared" si="52"/>
        <v>0</v>
      </c>
      <c r="V86" s="246">
        <f t="shared" si="52"/>
        <v>0</v>
      </c>
    </row>
    <row r="87" spans="1:22" s="84" customFormat="1" ht="39.75" customHeight="1" x14ac:dyDescent="0.25">
      <c r="A87" s="219" t="s">
        <v>105</v>
      </c>
      <c r="B87" s="123" t="s">
        <v>287</v>
      </c>
      <c r="C87" s="175" t="s">
        <v>348</v>
      </c>
      <c r="D87" s="15">
        <f t="shared" ref="D87:D90" si="53">G87+K87+L87+J87</f>
        <v>78</v>
      </c>
      <c r="E87" s="176">
        <v>38</v>
      </c>
      <c r="F87" s="176">
        <v>18</v>
      </c>
      <c r="G87" s="41">
        <f t="shared" ref="G87:G90" si="54">Q87+R87+S87+T87+U87+V87+M87+N87</f>
        <v>78</v>
      </c>
      <c r="H87" s="176">
        <v>40</v>
      </c>
      <c r="I87" s="176">
        <v>38</v>
      </c>
      <c r="J87" s="183"/>
      <c r="K87" s="183"/>
      <c r="L87" s="183"/>
      <c r="M87" s="183"/>
      <c r="N87" s="183"/>
      <c r="O87" s="184"/>
      <c r="P87" s="184"/>
      <c r="Q87" s="185">
        <v>32</v>
      </c>
      <c r="R87" s="185">
        <v>46</v>
      </c>
      <c r="S87" s="183"/>
      <c r="T87" s="183"/>
      <c r="U87" s="183"/>
      <c r="V87" s="228"/>
    </row>
    <row r="88" spans="1:22" s="84" customFormat="1" ht="44.25" customHeight="1" x14ac:dyDescent="0.25">
      <c r="A88" s="221" t="s">
        <v>288</v>
      </c>
      <c r="B88" s="118" t="s">
        <v>284</v>
      </c>
      <c r="C88" s="14" t="s">
        <v>357</v>
      </c>
      <c r="D88" s="15">
        <f>G88+L88+J88</f>
        <v>115</v>
      </c>
      <c r="E88" s="2">
        <v>60</v>
      </c>
      <c r="F88" s="2">
        <v>35</v>
      </c>
      <c r="G88" s="41">
        <f t="shared" si="54"/>
        <v>115</v>
      </c>
      <c r="H88" s="2">
        <v>47</v>
      </c>
      <c r="I88" s="2">
        <v>60</v>
      </c>
      <c r="J88" s="2"/>
      <c r="K88" s="2">
        <v>28</v>
      </c>
      <c r="L88" s="2"/>
      <c r="M88" s="2">
        <v>2</v>
      </c>
      <c r="N88" s="2">
        <v>6</v>
      </c>
      <c r="O88" s="21"/>
      <c r="P88" s="21"/>
      <c r="Q88" s="25"/>
      <c r="R88" s="25">
        <v>46</v>
      </c>
      <c r="S88" s="25">
        <v>33</v>
      </c>
      <c r="T88" s="25">
        <v>28</v>
      </c>
      <c r="U88" s="27"/>
      <c r="V88" s="229"/>
    </row>
    <row r="89" spans="1:22" s="84" customFormat="1" ht="24.75" customHeight="1" x14ac:dyDescent="0.25">
      <c r="A89" s="216"/>
      <c r="B89" s="119" t="s">
        <v>338</v>
      </c>
      <c r="C89" s="155"/>
      <c r="D89" s="237">
        <f>D90</f>
        <v>39</v>
      </c>
      <c r="E89" s="237">
        <f t="shared" ref="E89:I89" si="55">E90</f>
        <v>30</v>
      </c>
      <c r="F89" s="237">
        <f t="shared" si="55"/>
        <v>40</v>
      </c>
      <c r="G89" s="237">
        <f t="shared" si="55"/>
        <v>39</v>
      </c>
      <c r="H89" s="237">
        <f t="shared" si="55"/>
        <v>9</v>
      </c>
      <c r="I89" s="237">
        <f t="shared" si="55"/>
        <v>30</v>
      </c>
      <c r="J89" s="237">
        <f t="shared" ref="J89" si="56">J90</f>
        <v>0</v>
      </c>
      <c r="K89" s="237">
        <f t="shared" ref="K89" si="57">K90</f>
        <v>0</v>
      </c>
      <c r="L89" s="237">
        <f t="shared" ref="L89" si="58">L90</f>
        <v>0</v>
      </c>
      <c r="M89" s="237">
        <f t="shared" ref="M89" si="59">M90</f>
        <v>0</v>
      </c>
      <c r="N89" s="237">
        <f t="shared" ref="N89" si="60">N90</f>
        <v>0</v>
      </c>
      <c r="O89" s="237">
        <f t="shared" ref="O89" si="61">O90</f>
        <v>0</v>
      </c>
      <c r="P89" s="237">
        <f t="shared" ref="P89" si="62">P90</f>
        <v>0</v>
      </c>
      <c r="Q89" s="237">
        <f t="shared" ref="Q89" si="63">Q90</f>
        <v>0</v>
      </c>
      <c r="R89" s="237">
        <f t="shared" ref="R89" si="64">R90</f>
        <v>0</v>
      </c>
      <c r="S89" s="237">
        <f t="shared" ref="S89" si="65">S90</f>
        <v>11</v>
      </c>
      <c r="T89" s="237">
        <f t="shared" ref="T89" si="66">T90</f>
        <v>28</v>
      </c>
      <c r="U89" s="237">
        <f t="shared" ref="U89" si="67">U90</f>
        <v>0</v>
      </c>
      <c r="V89" s="245">
        <f t="shared" ref="V89" si="68">V90</f>
        <v>0</v>
      </c>
    </row>
    <row r="90" spans="1:22" ht="39.75" customHeight="1" x14ac:dyDescent="0.25">
      <c r="A90" s="221" t="s">
        <v>289</v>
      </c>
      <c r="B90" s="120" t="s">
        <v>282</v>
      </c>
      <c r="C90" s="14" t="s">
        <v>358</v>
      </c>
      <c r="D90" s="15">
        <f t="shared" si="53"/>
        <v>39</v>
      </c>
      <c r="E90" s="126">
        <v>30</v>
      </c>
      <c r="F90" s="126">
        <v>40</v>
      </c>
      <c r="G90" s="248">
        <f t="shared" si="54"/>
        <v>39</v>
      </c>
      <c r="H90" s="126">
        <v>9</v>
      </c>
      <c r="I90" s="126">
        <v>30</v>
      </c>
      <c r="J90" s="126"/>
      <c r="K90" s="126"/>
      <c r="L90" s="126"/>
      <c r="M90" s="126"/>
      <c r="N90" s="126"/>
      <c r="O90" s="18"/>
      <c r="P90" s="18"/>
      <c r="Q90" s="25"/>
      <c r="R90" s="25"/>
      <c r="S90" s="25">
        <v>11</v>
      </c>
      <c r="T90" s="25">
        <v>28</v>
      </c>
      <c r="U90" s="25"/>
      <c r="V90" s="230"/>
    </row>
    <row r="91" spans="1:22" ht="19.5" customHeight="1" x14ac:dyDescent="0.25">
      <c r="A91" s="222" t="s">
        <v>290</v>
      </c>
      <c r="B91" s="121" t="s">
        <v>419</v>
      </c>
      <c r="C91" s="147" t="s">
        <v>358</v>
      </c>
      <c r="D91" s="148">
        <f>G91+K91+L91+M91+N91+J91</f>
        <v>36</v>
      </c>
      <c r="E91" s="255">
        <v>36</v>
      </c>
      <c r="F91" s="255"/>
      <c r="G91" s="255"/>
      <c r="H91" s="255"/>
      <c r="I91" s="255"/>
      <c r="J91" s="256">
        <f>SUM(R91:V91)</f>
        <v>36</v>
      </c>
      <c r="K91" s="255"/>
      <c r="L91" s="255"/>
      <c r="M91" s="255"/>
      <c r="N91" s="255"/>
      <c r="O91" s="148"/>
      <c r="P91" s="148"/>
      <c r="Q91" s="148"/>
      <c r="R91" s="148"/>
      <c r="S91" s="148"/>
      <c r="T91" s="148">
        <v>36</v>
      </c>
      <c r="U91" s="148"/>
      <c r="V91" s="223"/>
    </row>
    <row r="92" spans="1:22" ht="21" customHeight="1" x14ac:dyDescent="0.25">
      <c r="A92" s="222" t="s">
        <v>285</v>
      </c>
      <c r="B92" s="121" t="s">
        <v>420</v>
      </c>
      <c r="C92" s="147" t="s">
        <v>361</v>
      </c>
      <c r="D92" s="148">
        <f t="shared" ref="D92" si="69">G92+K92+L92+M92+N92+J92</f>
        <v>36</v>
      </c>
      <c r="E92" s="255">
        <v>36</v>
      </c>
      <c r="F92" s="255"/>
      <c r="G92" s="255"/>
      <c r="H92" s="255"/>
      <c r="I92" s="255"/>
      <c r="J92" s="255">
        <v>36</v>
      </c>
      <c r="K92" s="255"/>
      <c r="L92" s="255"/>
      <c r="M92" s="255"/>
      <c r="N92" s="255"/>
      <c r="O92" s="148"/>
      <c r="P92" s="148"/>
      <c r="Q92" s="148">
        <v>36</v>
      </c>
      <c r="R92" s="148"/>
      <c r="S92" s="148"/>
      <c r="T92" s="148"/>
      <c r="U92" s="148"/>
      <c r="V92" s="223"/>
    </row>
    <row r="93" spans="1:22" ht="32.25" customHeight="1" x14ac:dyDescent="0.25">
      <c r="A93" s="222" t="s">
        <v>286</v>
      </c>
      <c r="B93" s="121" t="s">
        <v>421</v>
      </c>
      <c r="C93" s="147" t="s">
        <v>362</v>
      </c>
      <c r="D93" s="148">
        <f>SUM(Q93:V93)</f>
        <v>72</v>
      </c>
      <c r="E93" s="255">
        <v>72</v>
      </c>
      <c r="F93" s="255"/>
      <c r="G93" s="255"/>
      <c r="H93" s="255"/>
      <c r="I93" s="255"/>
      <c r="J93" s="158">
        <f>SUM(Q93:V93)</f>
        <v>72</v>
      </c>
      <c r="K93" s="255"/>
      <c r="L93" s="255"/>
      <c r="M93" s="255"/>
      <c r="N93" s="255"/>
      <c r="O93" s="148"/>
      <c r="P93" s="148"/>
      <c r="Q93" s="148"/>
      <c r="R93" s="148"/>
      <c r="S93" s="148">
        <v>36</v>
      </c>
      <c r="T93" s="148">
        <v>36</v>
      </c>
      <c r="U93" s="148"/>
      <c r="V93" s="223"/>
    </row>
    <row r="94" spans="1:22" ht="27" customHeight="1" x14ac:dyDescent="0.25">
      <c r="A94" s="222" t="s">
        <v>291</v>
      </c>
      <c r="B94" s="121" t="s">
        <v>422</v>
      </c>
      <c r="C94" s="147" t="s">
        <v>362</v>
      </c>
      <c r="D94" s="148">
        <f t="shared" ref="D94" si="70">G94+K94+L94+M94+N94+J94</f>
        <v>108</v>
      </c>
      <c r="E94" s="255">
        <v>108</v>
      </c>
      <c r="F94" s="255"/>
      <c r="G94" s="255"/>
      <c r="H94" s="255"/>
      <c r="I94" s="255"/>
      <c r="J94" s="256">
        <f>SUM(R94:V94)</f>
        <v>108</v>
      </c>
      <c r="K94" s="255"/>
      <c r="L94" s="255"/>
      <c r="M94" s="255"/>
      <c r="N94" s="255"/>
      <c r="O94" s="148"/>
      <c r="P94" s="148"/>
      <c r="Q94" s="148"/>
      <c r="R94" s="148"/>
      <c r="S94" s="148"/>
      <c r="T94" s="148">
        <v>108</v>
      </c>
      <c r="U94" s="148"/>
      <c r="V94" s="223"/>
    </row>
    <row r="95" spans="1:22" ht="57.75" customHeight="1" thickBot="1" x14ac:dyDescent="0.3">
      <c r="A95" s="227" t="s">
        <v>359</v>
      </c>
      <c r="B95" s="123" t="s">
        <v>283</v>
      </c>
      <c r="C95" s="172" t="s">
        <v>360</v>
      </c>
      <c r="D95" s="173">
        <f>L95+M95+N95</f>
        <v>14</v>
      </c>
      <c r="E95" s="257"/>
      <c r="F95" s="257"/>
      <c r="G95" s="257"/>
      <c r="H95" s="257"/>
      <c r="I95" s="257"/>
      <c r="J95" s="257"/>
      <c r="K95" s="257"/>
      <c r="L95" s="257"/>
      <c r="M95" s="257">
        <v>2</v>
      </c>
      <c r="N95" s="257">
        <v>12</v>
      </c>
      <c r="O95" s="86"/>
      <c r="P95" s="86"/>
      <c r="Q95" s="87"/>
      <c r="R95" s="87"/>
      <c r="S95" s="87"/>
      <c r="T95" s="87"/>
      <c r="U95" s="87"/>
      <c r="V95" s="218"/>
    </row>
    <row r="96" spans="1:22" ht="36.75" customHeight="1" thickBot="1" x14ac:dyDescent="0.3">
      <c r="A96" s="101" t="s">
        <v>107</v>
      </c>
      <c r="B96" s="276" t="s">
        <v>405</v>
      </c>
      <c r="C96" s="180"/>
      <c r="D96" s="270">
        <f>D97+D100+D101+D102</f>
        <v>343</v>
      </c>
      <c r="E96" s="258">
        <f t="shared" ref="E96:V96" si="71">E97+E101+E102</f>
        <v>199</v>
      </c>
      <c r="F96" s="258">
        <f t="shared" si="71"/>
        <v>165</v>
      </c>
      <c r="G96" s="258">
        <f t="shared" si="71"/>
        <v>243</v>
      </c>
      <c r="H96" s="258">
        <f t="shared" si="71"/>
        <v>80</v>
      </c>
      <c r="I96" s="258">
        <f t="shared" si="71"/>
        <v>163</v>
      </c>
      <c r="J96" s="258">
        <f t="shared" si="71"/>
        <v>36</v>
      </c>
      <c r="K96" s="258">
        <f t="shared" si="71"/>
        <v>0</v>
      </c>
      <c r="L96" s="258">
        <f t="shared" si="71"/>
        <v>4</v>
      </c>
      <c r="M96" s="258">
        <f t="shared" si="71"/>
        <v>6</v>
      </c>
      <c r="N96" s="258">
        <f t="shared" si="71"/>
        <v>18</v>
      </c>
      <c r="O96" s="258">
        <f t="shared" si="71"/>
        <v>0</v>
      </c>
      <c r="P96" s="258">
        <f t="shared" si="71"/>
        <v>0</v>
      </c>
      <c r="Q96" s="258">
        <f t="shared" si="71"/>
        <v>0</v>
      </c>
      <c r="R96" s="258">
        <f t="shared" si="71"/>
        <v>0</v>
      </c>
      <c r="S96" s="258">
        <f t="shared" si="71"/>
        <v>55</v>
      </c>
      <c r="T96" s="258">
        <f t="shared" si="71"/>
        <v>56</v>
      </c>
      <c r="U96" s="258">
        <f t="shared" si="71"/>
        <v>60</v>
      </c>
      <c r="V96" s="259">
        <f t="shared" si="71"/>
        <v>108</v>
      </c>
    </row>
    <row r="97" spans="1:100" ht="52.5" customHeight="1" x14ac:dyDescent="0.25">
      <c r="A97" s="231" t="s">
        <v>108</v>
      </c>
      <c r="B97" s="118" t="s">
        <v>406</v>
      </c>
      <c r="C97" s="316" t="s">
        <v>404</v>
      </c>
      <c r="D97" s="271">
        <f>G97+L97+M97+N97</f>
        <v>257</v>
      </c>
      <c r="E97" s="260">
        <f>E98+E99</f>
        <v>163</v>
      </c>
      <c r="F97" s="260">
        <f>F98+F99</f>
        <v>165</v>
      </c>
      <c r="G97" s="260">
        <f>G98+G99</f>
        <v>243</v>
      </c>
      <c r="H97" s="260">
        <f t="shared" ref="H97:I97" si="72">H98+H99</f>
        <v>80</v>
      </c>
      <c r="I97" s="260">
        <f t="shared" si="72"/>
        <v>163</v>
      </c>
      <c r="J97" s="261"/>
      <c r="K97" s="261"/>
      <c r="L97" s="261">
        <v>4</v>
      </c>
      <c r="M97" s="261">
        <v>4</v>
      </c>
      <c r="N97" s="261">
        <v>6</v>
      </c>
      <c r="O97" s="186"/>
      <c r="P97" s="186"/>
      <c r="Q97" s="187"/>
      <c r="R97" s="187"/>
      <c r="S97" s="187">
        <f t="shared" ref="S97:V97" si="73">S98+S99</f>
        <v>55</v>
      </c>
      <c r="T97" s="187">
        <f t="shared" si="73"/>
        <v>56</v>
      </c>
      <c r="U97" s="187">
        <f t="shared" si="73"/>
        <v>60</v>
      </c>
      <c r="V97" s="247">
        <f t="shared" si="73"/>
        <v>72</v>
      </c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</row>
    <row r="98" spans="1:100" s="83" customFormat="1" ht="41.25" customHeight="1" x14ac:dyDescent="0.25">
      <c r="A98" s="221" t="s">
        <v>384</v>
      </c>
      <c r="B98" s="118" t="s">
        <v>408</v>
      </c>
      <c r="C98" s="317"/>
      <c r="D98" s="271">
        <f>G98+K98+L98+M98+N98+J98</f>
        <v>106</v>
      </c>
      <c r="E98" s="126">
        <v>26</v>
      </c>
      <c r="F98" s="126">
        <v>79</v>
      </c>
      <c r="G98" s="248">
        <f t="shared" ref="G98" si="74">Q98+R98+S98+T98+U98+V98</f>
        <v>106</v>
      </c>
      <c r="H98" s="126">
        <v>80</v>
      </c>
      <c r="I98" s="126">
        <v>26</v>
      </c>
      <c r="J98" s="126"/>
      <c r="K98" s="126"/>
      <c r="L98" s="272"/>
      <c r="M98" s="279"/>
      <c r="N98" s="273"/>
      <c r="O98" s="18"/>
      <c r="P98" s="18"/>
      <c r="Q98" s="25"/>
      <c r="R98" s="25"/>
      <c r="S98" s="25">
        <v>22</v>
      </c>
      <c r="T98" s="25">
        <v>28</v>
      </c>
      <c r="U98" s="25">
        <v>20</v>
      </c>
      <c r="V98" s="208">
        <v>36</v>
      </c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  <c r="BU98" s="104"/>
      <c r="BV98" s="104"/>
      <c r="BW98" s="104"/>
      <c r="BX98" s="104"/>
      <c r="BY98" s="104"/>
      <c r="BZ98" s="104"/>
      <c r="CA98" s="104"/>
      <c r="CB98" s="104"/>
      <c r="CC98" s="104"/>
      <c r="CD98" s="104"/>
      <c r="CE98" s="104"/>
      <c r="CF98" s="104"/>
      <c r="CG98" s="104"/>
      <c r="CH98" s="104"/>
      <c r="CI98" s="104"/>
      <c r="CJ98" s="104"/>
      <c r="CK98" s="104"/>
      <c r="CL98" s="104"/>
      <c r="CM98" s="104"/>
      <c r="CN98" s="104"/>
      <c r="CO98" s="104"/>
      <c r="CP98" s="104"/>
      <c r="CQ98" s="104"/>
      <c r="CR98" s="104"/>
      <c r="CS98" s="104"/>
      <c r="CT98" s="104"/>
      <c r="CU98" s="104"/>
      <c r="CV98" s="104"/>
    </row>
    <row r="99" spans="1:100" s="2" customFormat="1" ht="33.75" customHeight="1" x14ac:dyDescent="0.25">
      <c r="A99" s="221" t="s">
        <v>384</v>
      </c>
      <c r="B99" s="118" t="s">
        <v>407</v>
      </c>
      <c r="C99" s="318"/>
      <c r="D99" s="271">
        <f>G99+L99+M99+N99+J99</f>
        <v>137</v>
      </c>
      <c r="E99" s="144">
        <v>137</v>
      </c>
      <c r="F99" s="144">
        <v>86</v>
      </c>
      <c r="G99" s="249">
        <f>Q99+R99+S99+T99+U99+V99</f>
        <v>137</v>
      </c>
      <c r="H99" s="144">
        <v>0</v>
      </c>
      <c r="I99" s="144">
        <v>137</v>
      </c>
      <c r="J99" s="144"/>
      <c r="K99" s="144"/>
      <c r="L99" s="272"/>
      <c r="M99" s="279"/>
      <c r="N99" s="273"/>
      <c r="O99" s="18"/>
      <c r="P99" s="18"/>
      <c r="Q99" s="25"/>
      <c r="R99" s="25"/>
      <c r="S99" s="25">
        <v>33</v>
      </c>
      <c r="T99" s="25">
        <v>28</v>
      </c>
      <c r="U99" s="25">
        <v>40</v>
      </c>
      <c r="V99" s="208">
        <v>36</v>
      </c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3"/>
      <c r="BY99" s="63"/>
      <c r="BZ99" s="63"/>
      <c r="CA99" s="63"/>
      <c r="CB99" s="63"/>
      <c r="CC99" s="63"/>
      <c r="CD99" s="63"/>
      <c r="CE99" s="63"/>
      <c r="CF99" s="63"/>
      <c r="CG99" s="63"/>
      <c r="CH99" s="63"/>
      <c r="CI99" s="63"/>
      <c r="CJ99" s="63"/>
      <c r="CK99" s="63"/>
      <c r="CL99" s="63"/>
      <c r="CM99" s="63"/>
      <c r="CN99" s="63"/>
      <c r="CO99" s="63"/>
      <c r="CP99" s="63"/>
      <c r="CQ99" s="63"/>
      <c r="CR99" s="63"/>
      <c r="CS99" s="63"/>
      <c r="CT99" s="63"/>
      <c r="CU99" s="63"/>
      <c r="CV99" s="63"/>
    </row>
    <row r="100" spans="1:100" s="63" customFormat="1" ht="52.5" customHeight="1" x14ac:dyDescent="0.25">
      <c r="A100" s="222" t="s">
        <v>400</v>
      </c>
      <c r="B100" s="121" t="s">
        <v>424</v>
      </c>
      <c r="C100" s="147" t="s">
        <v>401</v>
      </c>
      <c r="D100" s="148">
        <f>G100+K100+L100+M100+N100+J100</f>
        <v>36</v>
      </c>
      <c r="E100" s="255">
        <v>36</v>
      </c>
      <c r="F100" s="255"/>
      <c r="G100" s="255"/>
      <c r="H100" s="255"/>
      <c r="I100" s="255"/>
      <c r="J100" s="256">
        <f>SUM(R100:V100)</f>
        <v>36</v>
      </c>
      <c r="K100" s="255"/>
      <c r="L100" s="255"/>
      <c r="M100" s="255"/>
      <c r="N100" s="255"/>
      <c r="O100" s="148"/>
      <c r="P100" s="148"/>
      <c r="Q100" s="148"/>
      <c r="R100" s="148"/>
      <c r="S100" s="148"/>
      <c r="T100" s="148"/>
      <c r="U100" s="148">
        <v>36</v>
      </c>
      <c r="V100" s="223"/>
    </row>
    <row r="101" spans="1:100" ht="37.5" customHeight="1" x14ac:dyDescent="0.25">
      <c r="A101" s="222" t="s">
        <v>109</v>
      </c>
      <c r="B101" s="121" t="s">
        <v>423</v>
      </c>
      <c r="C101" s="147" t="s">
        <v>365</v>
      </c>
      <c r="D101" s="148">
        <v>36</v>
      </c>
      <c r="E101" s="262">
        <v>36</v>
      </c>
      <c r="F101" s="262"/>
      <c r="G101" s="262"/>
      <c r="H101" s="262"/>
      <c r="I101" s="262"/>
      <c r="J101" s="262">
        <v>36</v>
      </c>
      <c r="K101" s="262"/>
      <c r="L101" s="262"/>
      <c r="M101" s="262"/>
      <c r="N101" s="262"/>
      <c r="O101" s="149"/>
      <c r="P101" s="149"/>
      <c r="Q101" s="149"/>
      <c r="R101" s="149"/>
      <c r="S101" s="149"/>
      <c r="T101" s="149"/>
      <c r="U101" s="148"/>
      <c r="V101" s="223">
        <v>36</v>
      </c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3"/>
      <c r="BY101" s="63"/>
      <c r="BZ101" s="63"/>
      <c r="CA101" s="63"/>
      <c r="CB101" s="63"/>
      <c r="CC101" s="63"/>
      <c r="CD101" s="63"/>
      <c r="CE101" s="63"/>
      <c r="CF101" s="63"/>
      <c r="CG101" s="63"/>
      <c r="CH101" s="63"/>
      <c r="CI101" s="63"/>
      <c r="CJ101" s="63"/>
      <c r="CK101" s="63"/>
      <c r="CL101" s="63"/>
      <c r="CM101" s="63"/>
      <c r="CN101" s="63"/>
      <c r="CO101" s="63"/>
      <c r="CP101" s="63"/>
      <c r="CQ101" s="63"/>
      <c r="CR101" s="63"/>
      <c r="CS101" s="63"/>
      <c r="CT101" s="63"/>
      <c r="CU101" s="63"/>
      <c r="CV101" s="63"/>
    </row>
    <row r="102" spans="1:100" ht="45.75" customHeight="1" x14ac:dyDescent="0.25">
      <c r="A102" s="239" t="s">
        <v>363</v>
      </c>
      <c r="B102" s="170" t="s">
        <v>310</v>
      </c>
      <c r="C102" s="251" t="s">
        <v>364</v>
      </c>
      <c r="D102" s="240">
        <f>L102+M102+N102</f>
        <v>14</v>
      </c>
      <c r="E102" s="126"/>
      <c r="F102" s="126"/>
      <c r="G102" s="126"/>
      <c r="H102" s="126"/>
      <c r="I102" s="126"/>
      <c r="J102" s="126"/>
      <c r="K102" s="126"/>
      <c r="L102" s="126"/>
      <c r="M102" s="126">
        <v>2</v>
      </c>
      <c r="N102" s="126">
        <v>12</v>
      </c>
      <c r="O102" s="18"/>
      <c r="P102" s="18"/>
      <c r="Q102" s="25"/>
      <c r="R102" s="25"/>
      <c r="S102" s="25"/>
      <c r="T102" s="25"/>
      <c r="U102" s="25"/>
      <c r="V102" s="208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3"/>
      <c r="BY102" s="63"/>
      <c r="BZ102" s="63"/>
      <c r="CA102" s="63"/>
      <c r="CB102" s="63"/>
      <c r="CC102" s="63"/>
      <c r="CD102" s="63"/>
      <c r="CE102" s="63"/>
      <c r="CF102" s="63"/>
      <c r="CG102" s="63"/>
      <c r="CH102" s="63"/>
      <c r="CI102" s="63"/>
      <c r="CJ102" s="63"/>
      <c r="CK102" s="63"/>
      <c r="CL102" s="63"/>
      <c r="CM102" s="63"/>
      <c r="CN102" s="63"/>
      <c r="CO102" s="63"/>
      <c r="CP102" s="63"/>
      <c r="CQ102" s="63"/>
      <c r="CR102" s="63"/>
      <c r="CS102" s="63"/>
      <c r="CT102" s="63"/>
      <c r="CU102" s="63"/>
      <c r="CV102" s="63"/>
    </row>
    <row r="103" spans="1:100" ht="15.75" x14ac:dyDescent="0.25">
      <c r="A103" s="232" t="s">
        <v>110</v>
      </c>
      <c r="B103" s="36" t="s">
        <v>340</v>
      </c>
      <c r="C103" s="145" t="s">
        <v>365</v>
      </c>
      <c r="D103" s="146">
        <f t="shared" ref="D103" si="75">G103+K103+L103+M103+N103+J103</f>
        <v>144</v>
      </c>
      <c r="E103" s="263">
        <v>144</v>
      </c>
      <c r="F103" s="263"/>
      <c r="G103" s="263"/>
      <c r="H103" s="263"/>
      <c r="I103" s="263"/>
      <c r="J103" s="263">
        <v>144</v>
      </c>
      <c r="K103" s="263"/>
      <c r="L103" s="263"/>
      <c r="M103" s="263"/>
      <c r="N103" s="263"/>
      <c r="O103" s="146"/>
      <c r="P103" s="146"/>
      <c r="Q103" s="146"/>
      <c r="R103" s="146"/>
      <c r="S103" s="146"/>
      <c r="T103" s="146"/>
      <c r="U103" s="146"/>
      <c r="V103" s="233">
        <v>144</v>
      </c>
    </row>
    <row r="104" spans="1:100" ht="15.75" x14ac:dyDescent="0.25">
      <c r="A104" s="234" t="s">
        <v>112</v>
      </c>
      <c r="B104" s="103" t="s">
        <v>113</v>
      </c>
      <c r="C104" s="103"/>
      <c r="D104" s="102">
        <v>216</v>
      </c>
      <c r="E104" s="264"/>
      <c r="F104" s="264"/>
      <c r="G104" s="264"/>
      <c r="H104" s="264"/>
      <c r="I104" s="264"/>
      <c r="J104" s="264"/>
      <c r="K104" s="264"/>
      <c r="L104" s="264"/>
      <c r="M104" s="264"/>
      <c r="N104" s="264"/>
      <c r="O104" s="102"/>
      <c r="P104" s="102"/>
      <c r="Q104" s="102"/>
      <c r="R104" s="102"/>
      <c r="S104" s="102"/>
      <c r="T104" s="102"/>
      <c r="U104" s="102"/>
      <c r="V104" s="235">
        <v>216</v>
      </c>
    </row>
    <row r="105" spans="1:100" s="84" customFormat="1" ht="15.75" x14ac:dyDescent="0.25">
      <c r="A105" s="252"/>
      <c r="B105" s="109"/>
      <c r="C105" s="110"/>
      <c r="D105" s="87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25"/>
      <c r="P105" s="25"/>
      <c r="Q105" s="25"/>
      <c r="R105" s="25"/>
      <c r="S105" s="25"/>
      <c r="T105" s="25"/>
      <c r="U105" s="25"/>
      <c r="V105" s="208"/>
    </row>
    <row r="106" spans="1:100" s="84" customFormat="1" ht="15.75" x14ac:dyDescent="0.25">
      <c r="A106" s="236"/>
      <c r="B106" s="111" t="s">
        <v>301</v>
      </c>
      <c r="C106" s="105"/>
      <c r="D106" s="265">
        <f>F34+F44+F64+F79+F96+F86</f>
        <v>1340</v>
      </c>
      <c r="E106" s="265"/>
      <c r="F106" s="265"/>
      <c r="G106" s="265"/>
      <c r="H106" s="265"/>
      <c r="I106" s="265"/>
      <c r="J106" s="265"/>
      <c r="K106" s="265"/>
      <c r="L106" s="265"/>
      <c r="M106" s="265"/>
      <c r="N106" s="265"/>
      <c r="O106" s="25"/>
      <c r="P106" s="25"/>
      <c r="Q106" s="25"/>
      <c r="R106" s="25"/>
      <c r="S106" s="25"/>
      <c r="T106" s="25"/>
      <c r="U106" s="25"/>
      <c r="V106" s="208"/>
    </row>
    <row r="107" spans="1:100" s="84" customFormat="1" ht="15.75" x14ac:dyDescent="0.25">
      <c r="A107" s="236"/>
      <c r="B107" s="111" t="s">
        <v>302</v>
      </c>
      <c r="C107" s="105"/>
      <c r="D107" s="98">
        <f>D34+D44+D64+D79+D86+D96+D103+D104</f>
        <v>4464</v>
      </c>
      <c r="E107" s="106"/>
      <c r="F107" s="106"/>
      <c r="G107" s="106"/>
      <c r="H107" s="106"/>
      <c r="I107" s="106"/>
      <c r="J107" s="106"/>
      <c r="K107" s="104"/>
      <c r="L107" s="83"/>
      <c r="M107" s="83"/>
      <c r="N107" s="83"/>
      <c r="O107" s="25"/>
      <c r="P107" s="25"/>
      <c r="Q107" s="25"/>
      <c r="R107" s="25"/>
      <c r="S107" s="25"/>
      <c r="T107" s="25"/>
      <c r="U107" s="25"/>
      <c r="V107" s="208"/>
    </row>
    <row r="108" spans="1:100" s="84" customFormat="1" ht="15.75" x14ac:dyDescent="0.25">
      <c r="A108" s="236"/>
      <c r="B108" s="111" t="s">
        <v>372</v>
      </c>
      <c r="C108" s="105"/>
      <c r="D108" s="87">
        <f>D107+D10</f>
        <v>5940</v>
      </c>
      <c r="E108" s="106"/>
      <c r="F108" s="106"/>
      <c r="G108" s="83"/>
      <c r="H108" s="83"/>
      <c r="I108" s="83"/>
      <c r="J108" s="83"/>
      <c r="K108" s="83"/>
      <c r="L108" s="83"/>
      <c r="M108" s="83"/>
      <c r="N108" s="83"/>
      <c r="O108" s="25"/>
      <c r="P108" s="25"/>
      <c r="Q108" s="25"/>
      <c r="R108" s="25"/>
      <c r="S108" s="25"/>
      <c r="T108" s="25"/>
      <c r="U108" s="25"/>
      <c r="V108" s="208"/>
    </row>
    <row r="109" spans="1:100" s="84" customFormat="1" ht="31.15" customHeight="1" x14ac:dyDescent="0.25">
      <c r="A109" s="236" t="s">
        <v>110</v>
      </c>
      <c r="B109" s="111" t="s">
        <v>374</v>
      </c>
      <c r="C109" s="35" t="s">
        <v>365</v>
      </c>
      <c r="D109" s="87">
        <v>144</v>
      </c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25"/>
      <c r="P109" s="25"/>
      <c r="Q109" s="25"/>
      <c r="R109" s="25"/>
      <c r="S109" s="25"/>
      <c r="T109" s="25"/>
      <c r="U109" s="25"/>
      <c r="V109" s="208">
        <v>144</v>
      </c>
    </row>
    <row r="110" spans="1:100" s="84" customFormat="1" ht="22.15" customHeight="1" x14ac:dyDescent="0.25">
      <c r="A110" s="236" t="s">
        <v>140</v>
      </c>
      <c r="B110" s="111" t="s">
        <v>113</v>
      </c>
      <c r="C110" s="105"/>
      <c r="D110" s="87">
        <v>216</v>
      </c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25"/>
      <c r="P110" s="25"/>
      <c r="Q110" s="25"/>
      <c r="R110" s="25"/>
      <c r="S110" s="25"/>
      <c r="T110" s="25"/>
      <c r="U110" s="25"/>
      <c r="V110" s="208">
        <v>216</v>
      </c>
    </row>
    <row r="111" spans="1:100" ht="26.45" customHeight="1" x14ac:dyDescent="0.3">
      <c r="A111" s="328"/>
      <c r="B111" s="329"/>
      <c r="C111" s="330"/>
      <c r="D111" s="325" t="s">
        <v>7</v>
      </c>
      <c r="E111" s="322" t="s">
        <v>303</v>
      </c>
      <c r="F111" s="323"/>
      <c r="G111" s="323"/>
      <c r="H111" s="323"/>
      <c r="I111" s="323"/>
      <c r="J111" s="323"/>
      <c r="K111" s="323"/>
      <c r="L111" s="323"/>
      <c r="M111" s="323"/>
      <c r="N111" s="324"/>
      <c r="O111" s="25">
        <f t="shared" ref="O111:V111" si="76">COUNT(O13:O32, O35:O39, O41,O45:O58, O60:O63, O65:O72, O74, O81:O82, O87, O88, O90,O98, O99)</f>
        <v>15</v>
      </c>
      <c r="P111" s="25">
        <f t="shared" si="76"/>
        <v>15</v>
      </c>
      <c r="Q111" s="25">
        <f t="shared" si="76"/>
        <v>15</v>
      </c>
      <c r="R111" s="25">
        <f t="shared" si="76"/>
        <v>18</v>
      </c>
      <c r="S111" s="25">
        <f t="shared" si="76"/>
        <v>18</v>
      </c>
      <c r="T111" s="25">
        <f t="shared" si="76"/>
        <v>17</v>
      </c>
      <c r="U111" s="25">
        <f t="shared" si="76"/>
        <v>17</v>
      </c>
      <c r="V111" s="208">
        <f t="shared" si="76"/>
        <v>15</v>
      </c>
    </row>
    <row r="112" spans="1:100" ht="21" customHeight="1" x14ac:dyDescent="0.3">
      <c r="A112" s="331"/>
      <c r="B112" s="332"/>
      <c r="C112" s="333"/>
      <c r="D112" s="326"/>
      <c r="E112" s="322" t="s">
        <v>304</v>
      </c>
      <c r="F112" s="323"/>
      <c r="G112" s="323"/>
      <c r="H112" s="323"/>
      <c r="I112" s="323"/>
      <c r="J112" s="323"/>
      <c r="K112" s="323"/>
      <c r="L112" s="323"/>
      <c r="M112" s="323"/>
      <c r="N112" s="324"/>
      <c r="O112" s="25" t="s">
        <v>309</v>
      </c>
      <c r="P112" s="25" t="s">
        <v>309</v>
      </c>
      <c r="Q112" s="25" t="s">
        <v>309</v>
      </c>
      <c r="R112" s="25">
        <v>36</v>
      </c>
      <c r="S112" s="25">
        <v>36</v>
      </c>
      <c r="T112" s="25">
        <v>72</v>
      </c>
      <c r="U112" s="25" t="s">
        <v>309</v>
      </c>
      <c r="V112" s="208" t="s">
        <v>309</v>
      </c>
    </row>
    <row r="113" spans="1:22" ht="22.9" customHeight="1" x14ac:dyDescent="0.3">
      <c r="A113" s="334"/>
      <c r="B113" s="335"/>
      <c r="C113" s="336"/>
      <c r="D113" s="326"/>
      <c r="E113" s="322" t="s">
        <v>305</v>
      </c>
      <c r="F113" s="323"/>
      <c r="G113" s="323"/>
      <c r="H113" s="323"/>
      <c r="I113" s="323"/>
      <c r="J113" s="323"/>
      <c r="K113" s="323"/>
      <c r="L113" s="323"/>
      <c r="M113" s="323"/>
      <c r="N113" s="324"/>
      <c r="O113" s="25" t="s">
        <v>309</v>
      </c>
      <c r="P113" s="25" t="s">
        <v>309</v>
      </c>
      <c r="Q113" s="25">
        <v>36</v>
      </c>
      <c r="R113" s="25" t="s">
        <v>309</v>
      </c>
      <c r="S113" s="25">
        <v>144</v>
      </c>
      <c r="T113" s="25">
        <v>252</v>
      </c>
      <c r="U113" s="25">
        <v>216</v>
      </c>
      <c r="V113" s="208">
        <v>36</v>
      </c>
    </row>
    <row r="114" spans="1:22" ht="23.45" customHeight="1" x14ac:dyDescent="0.3">
      <c r="A114" s="334"/>
      <c r="B114" s="335"/>
      <c r="C114" s="336"/>
      <c r="D114" s="326"/>
      <c r="E114" s="322" t="s">
        <v>374</v>
      </c>
      <c r="F114" s="323"/>
      <c r="G114" s="323"/>
      <c r="H114" s="323"/>
      <c r="I114" s="323"/>
      <c r="J114" s="323"/>
      <c r="K114" s="323"/>
      <c r="L114" s="323"/>
      <c r="M114" s="323"/>
      <c r="N114" s="324"/>
      <c r="O114" s="25" t="s">
        <v>309</v>
      </c>
      <c r="P114" s="25" t="s">
        <v>309</v>
      </c>
      <c r="Q114" s="25" t="s">
        <v>309</v>
      </c>
      <c r="R114" s="25" t="s">
        <v>309</v>
      </c>
      <c r="S114" s="25" t="s">
        <v>309</v>
      </c>
      <c r="T114" s="25" t="s">
        <v>309</v>
      </c>
      <c r="U114" s="25" t="s">
        <v>309</v>
      </c>
      <c r="V114" s="208">
        <v>144</v>
      </c>
    </row>
    <row r="115" spans="1:22" ht="18.75" x14ac:dyDescent="0.3">
      <c r="A115" s="334"/>
      <c r="B115" s="335"/>
      <c r="C115" s="336"/>
      <c r="D115" s="326"/>
      <c r="E115" s="322"/>
      <c r="F115" s="323"/>
      <c r="G115" s="323"/>
      <c r="H115" s="323"/>
      <c r="I115" s="323"/>
      <c r="J115" s="323"/>
      <c r="K115" s="323"/>
      <c r="L115" s="323"/>
      <c r="M115" s="323"/>
      <c r="N115" s="324"/>
      <c r="O115" s="25"/>
      <c r="P115" s="25"/>
      <c r="Q115" s="25"/>
      <c r="R115" s="25"/>
      <c r="S115" s="25"/>
      <c r="T115" s="25"/>
      <c r="U115" s="25"/>
      <c r="V115" s="208"/>
    </row>
    <row r="116" spans="1:22" ht="19.149999999999999" customHeight="1" x14ac:dyDescent="0.3">
      <c r="A116" s="334"/>
      <c r="B116" s="335"/>
      <c r="C116" s="336"/>
      <c r="D116" s="326"/>
      <c r="E116" s="322" t="s">
        <v>306</v>
      </c>
      <c r="F116" s="323"/>
      <c r="G116" s="323"/>
      <c r="H116" s="323"/>
      <c r="I116" s="323"/>
      <c r="J116" s="323"/>
      <c r="K116" s="323"/>
      <c r="L116" s="323"/>
      <c r="M116" s="323"/>
      <c r="N116" s="324"/>
      <c r="O116" s="25" t="s">
        <v>309</v>
      </c>
      <c r="P116" s="25">
        <v>4</v>
      </c>
      <c r="Q116" s="25" t="s">
        <v>309</v>
      </c>
      <c r="R116" s="25">
        <v>3</v>
      </c>
      <c r="S116" s="25">
        <v>2</v>
      </c>
      <c r="T116" s="25">
        <v>3</v>
      </c>
      <c r="U116" s="25">
        <v>3</v>
      </c>
      <c r="V116" s="208">
        <v>3</v>
      </c>
    </row>
    <row r="117" spans="1:22" ht="24.6" customHeight="1" x14ac:dyDescent="0.3">
      <c r="A117" s="337"/>
      <c r="B117" s="338"/>
      <c r="C117" s="339"/>
      <c r="D117" s="326"/>
      <c r="E117" s="322" t="s">
        <v>307</v>
      </c>
      <c r="F117" s="323"/>
      <c r="G117" s="323"/>
      <c r="H117" s="323"/>
      <c r="I117" s="323"/>
      <c r="J117" s="323"/>
      <c r="K117" s="323"/>
      <c r="L117" s="323"/>
      <c r="M117" s="323"/>
      <c r="N117" s="324"/>
      <c r="O117" s="25">
        <v>1</v>
      </c>
      <c r="P117" s="25" t="s">
        <v>309</v>
      </c>
      <c r="Q117" s="25">
        <v>1</v>
      </c>
      <c r="R117" s="25">
        <v>1</v>
      </c>
      <c r="S117" s="25">
        <v>1</v>
      </c>
      <c r="T117" s="25">
        <v>2</v>
      </c>
      <c r="U117" s="25">
        <v>1</v>
      </c>
      <c r="V117" s="208">
        <v>3</v>
      </c>
    </row>
    <row r="118" spans="1:22" ht="25.15" customHeight="1" thickBot="1" x14ac:dyDescent="0.35">
      <c r="A118" s="340"/>
      <c r="B118" s="341"/>
      <c r="C118" s="342"/>
      <c r="D118" s="327"/>
      <c r="E118" s="343" t="s">
        <v>308</v>
      </c>
      <c r="F118" s="344"/>
      <c r="G118" s="344"/>
      <c r="H118" s="344"/>
      <c r="I118" s="344"/>
      <c r="J118" s="344"/>
      <c r="K118" s="344"/>
      <c r="L118" s="344"/>
      <c r="M118" s="344"/>
      <c r="N118" s="345"/>
      <c r="O118" s="253">
        <v>2</v>
      </c>
      <c r="P118" s="253">
        <v>9</v>
      </c>
      <c r="Q118" s="253">
        <v>2</v>
      </c>
      <c r="R118" s="253">
        <v>5</v>
      </c>
      <c r="S118" s="253">
        <v>3</v>
      </c>
      <c r="T118" s="253">
        <v>5</v>
      </c>
      <c r="U118" s="253">
        <v>2</v>
      </c>
      <c r="V118" s="254">
        <v>6</v>
      </c>
    </row>
    <row r="119" spans="1:22" ht="14.45" customHeight="1" x14ac:dyDescent="0.25">
      <c r="O119" s="108"/>
      <c r="P119" s="108"/>
      <c r="Q119" s="108"/>
      <c r="R119" s="108"/>
      <c r="S119" s="108"/>
      <c r="T119" s="108"/>
      <c r="U119" s="108"/>
      <c r="V119" s="108"/>
    </row>
    <row r="120" spans="1:22" ht="14.45" customHeight="1" x14ac:dyDescent="0.25">
      <c r="O120" s="108"/>
      <c r="P120" s="108"/>
      <c r="Q120" s="108"/>
      <c r="R120" s="108"/>
      <c r="S120" s="108"/>
      <c r="T120" s="108"/>
      <c r="U120" s="108"/>
      <c r="V120" s="108"/>
    </row>
    <row r="121" spans="1:22" ht="18" x14ac:dyDescent="0.25">
      <c r="O121" s="107"/>
      <c r="P121" s="107"/>
      <c r="Q121" s="107"/>
      <c r="R121" s="107"/>
      <c r="S121" s="107"/>
      <c r="T121" s="107"/>
      <c r="U121" s="107"/>
      <c r="V121" s="107"/>
    </row>
    <row r="124" spans="1:22" ht="15.75" x14ac:dyDescent="0.25">
      <c r="L124" s="118"/>
    </row>
  </sheetData>
  <mergeCells count="45">
    <mergeCell ref="V5:V7"/>
    <mergeCell ref="D6:D7"/>
    <mergeCell ref="B3:B7"/>
    <mergeCell ref="A3:A7"/>
    <mergeCell ref="C3:C7"/>
    <mergeCell ref="O3:V3"/>
    <mergeCell ref="O4:P4"/>
    <mergeCell ref="Q4:R4"/>
    <mergeCell ref="U4:V4"/>
    <mergeCell ref="D3:N3"/>
    <mergeCell ref="E6:F6"/>
    <mergeCell ref="G6:G7"/>
    <mergeCell ref="N4:N7"/>
    <mergeCell ref="J6:M6"/>
    <mergeCell ref="S4:T4"/>
    <mergeCell ref="J4:M5"/>
    <mergeCell ref="D4:F5"/>
    <mergeCell ref="E114:N114"/>
    <mergeCell ref="E113:N113"/>
    <mergeCell ref="E115:N115"/>
    <mergeCell ref="U5:U7"/>
    <mergeCell ref="Q5:Q7"/>
    <mergeCell ref="R5:R7"/>
    <mergeCell ref="S5:S7"/>
    <mergeCell ref="T5:T7"/>
    <mergeCell ref="O5:O7"/>
    <mergeCell ref="P5:P7"/>
    <mergeCell ref="H6:I6"/>
    <mergeCell ref="G4:I5"/>
    <mergeCell ref="C97:C99"/>
    <mergeCell ref="C80:C82"/>
    <mergeCell ref="E116:N116"/>
    <mergeCell ref="E117:N117"/>
    <mergeCell ref="D111:D118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E118:N118"/>
    <mergeCell ref="E111:N111"/>
    <mergeCell ref="E112:N112"/>
  </mergeCells>
  <pageMargins left="0.70866141732283472" right="0.70866141732283472" top="0.15748031496062992" bottom="0.15748031496062992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B21" sqref="B21:G21"/>
    </sheetView>
  </sheetViews>
  <sheetFormatPr defaultRowHeight="15" x14ac:dyDescent="0.25"/>
  <cols>
    <col min="7" max="7" width="40" customWidth="1"/>
  </cols>
  <sheetData>
    <row r="1" spans="1:7" ht="18.75" x14ac:dyDescent="0.3">
      <c r="A1" s="383" t="s">
        <v>311</v>
      </c>
      <c r="B1" s="383"/>
      <c r="C1" s="383"/>
      <c r="D1" s="383"/>
      <c r="E1" s="383"/>
      <c r="F1" s="383"/>
      <c r="G1" s="383"/>
    </row>
    <row r="3" spans="1:7" x14ac:dyDescent="0.25">
      <c r="A3" s="384" t="s">
        <v>312</v>
      </c>
      <c r="B3" s="385"/>
      <c r="C3" s="385"/>
      <c r="D3" s="385"/>
      <c r="E3" s="385"/>
      <c r="F3" s="385"/>
      <c r="G3" s="386"/>
    </row>
    <row r="4" spans="1:7" x14ac:dyDescent="0.25">
      <c r="A4" s="142" t="s">
        <v>313</v>
      </c>
      <c r="B4" s="384" t="s">
        <v>314</v>
      </c>
      <c r="C4" s="385"/>
      <c r="D4" s="385"/>
      <c r="E4" s="385"/>
      <c r="F4" s="385"/>
      <c r="G4" s="386"/>
    </row>
    <row r="5" spans="1:7" x14ac:dyDescent="0.25">
      <c r="A5" s="88">
        <v>1</v>
      </c>
      <c r="B5" s="380" t="s">
        <v>315</v>
      </c>
      <c r="C5" s="381"/>
      <c r="D5" s="381"/>
      <c r="E5" s="381"/>
      <c r="F5" s="381"/>
      <c r="G5" s="382"/>
    </row>
    <row r="6" spans="1:7" x14ac:dyDescent="0.25">
      <c r="A6" s="88">
        <v>2</v>
      </c>
      <c r="B6" s="380" t="s">
        <v>316</v>
      </c>
      <c r="C6" s="381"/>
      <c r="D6" s="381"/>
      <c r="E6" s="381"/>
      <c r="F6" s="381"/>
      <c r="G6" s="382"/>
    </row>
    <row r="7" spans="1:7" x14ac:dyDescent="0.25">
      <c r="A7" s="88">
        <v>3</v>
      </c>
      <c r="B7" s="380" t="s">
        <v>317</v>
      </c>
      <c r="C7" s="381"/>
      <c r="D7" s="381"/>
      <c r="E7" s="381"/>
      <c r="F7" s="381"/>
      <c r="G7" s="382"/>
    </row>
    <row r="8" spans="1:7" x14ac:dyDescent="0.25">
      <c r="A8" s="88">
        <v>4</v>
      </c>
      <c r="B8" s="380" t="s">
        <v>318</v>
      </c>
      <c r="C8" s="381"/>
      <c r="D8" s="381"/>
      <c r="E8" s="381"/>
      <c r="F8" s="381"/>
      <c r="G8" s="382"/>
    </row>
    <row r="9" spans="1:7" x14ac:dyDescent="0.25">
      <c r="A9" s="88">
        <v>5</v>
      </c>
      <c r="B9" s="380" t="s">
        <v>319</v>
      </c>
      <c r="C9" s="381"/>
      <c r="D9" s="381"/>
      <c r="E9" s="381"/>
      <c r="F9" s="381"/>
      <c r="G9" s="382"/>
    </row>
    <row r="10" spans="1:7" x14ac:dyDescent="0.25">
      <c r="A10" s="88">
        <v>6</v>
      </c>
      <c r="B10" s="380" t="s">
        <v>320</v>
      </c>
      <c r="C10" s="381"/>
      <c r="D10" s="381"/>
      <c r="E10" s="381"/>
      <c r="F10" s="381"/>
      <c r="G10" s="382"/>
    </row>
    <row r="11" spans="1:7" x14ac:dyDescent="0.25">
      <c r="A11" s="88">
        <v>7</v>
      </c>
      <c r="B11" s="380" t="s">
        <v>321</v>
      </c>
      <c r="C11" s="381"/>
      <c r="D11" s="381"/>
      <c r="E11" s="381"/>
      <c r="F11" s="381"/>
      <c r="G11" s="382"/>
    </row>
    <row r="12" spans="1:7" x14ac:dyDescent="0.25">
      <c r="A12" s="88">
        <v>8</v>
      </c>
      <c r="B12" s="380" t="s">
        <v>368</v>
      </c>
      <c r="C12" s="381"/>
      <c r="D12" s="381"/>
      <c r="E12" s="381"/>
      <c r="F12" s="381"/>
      <c r="G12" s="382"/>
    </row>
    <row r="13" spans="1:7" x14ac:dyDescent="0.25">
      <c r="A13" s="88">
        <v>9</v>
      </c>
      <c r="B13" s="380" t="s">
        <v>322</v>
      </c>
      <c r="C13" s="381"/>
      <c r="D13" s="381"/>
      <c r="E13" s="381"/>
      <c r="F13" s="381"/>
      <c r="G13" s="382"/>
    </row>
    <row r="14" spans="1:7" x14ac:dyDescent="0.25">
      <c r="A14" s="88">
        <v>10</v>
      </c>
      <c r="B14" s="380" t="s">
        <v>323</v>
      </c>
      <c r="C14" s="381"/>
      <c r="D14" s="381"/>
      <c r="E14" s="381"/>
      <c r="F14" s="381"/>
      <c r="G14" s="382"/>
    </row>
    <row r="15" spans="1:7" x14ac:dyDescent="0.25">
      <c r="A15" s="88">
        <v>11</v>
      </c>
      <c r="B15" s="380" t="s">
        <v>324</v>
      </c>
      <c r="C15" s="381"/>
      <c r="D15" s="381"/>
      <c r="E15" s="381"/>
      <c r="F15" s="381"/>
      <c r="G15" s="382"/>
    </row>
    <row r="16" spans="1:7" x14ac:dyDescent="0.25">
      <c r="A16" s="88">
        <v>12</v>
      </c>
      <c r="B16" s="380" t="s">
        <v>325</v>
      </c>
      <c r="C16" s="381"/>
      <c r="D16" s="381"/>
      <c r="E16" s="381"/>
      <c r="F16" s="381"/>
      <c r="G16" s="382"/>
    </row>
    <row r="17" spans="1:7" x14ac:dyDescent="0.25">
      <c r="A17" s="143">
        <v>13</v>
      </c>
      <c r="B17" s="380" t="s">
        <v>326</v>
      </c>
      <c r="C17" s="381"/>
      <c r="D17" s="381"/>
      <c r="E17" s="381"/>
      <c r="F17" s="381"/>
      <c r="G17" s="382"/>
    </row>
    <row r="18" spans="1:7" x14ac:dyDescent="0.25">
      <c r="A18" s="88"/>
      <c r="B18" s="384" t="s">
        <v>327</v>
      </c>
      <c r="C18" s="385"/>
      <c r="D18" s="385"/>
      <c r="E18" s="385"/>
      <c r="F18" s="385"/>
      <c r="G18" s="386"/>
    </row>
    <row r="19" spans="1:7" x14ac:dyDescent="0.25">
      <c r="A19" s="88">
        <v>14</v>
      </c>
      <c r="B19" s="380" t="s">
        <v>328</v>
      </c>
      <c r="C19" s="381"/>
      <c r="D19" s="381"/>
      <c r="E19" s="381"/>
      <c r="F19" s="381"/>
      <c r="G19" s="382"/>
    </row>
    <row r="20" spans="1:7" x14ac:dyDescent="0.25">
      <c r="A20" s="88"/>
      <c r="B20" s="384" t="s">
        <v>369</v>
      </c>
      <c r="C20" s="385"/>
      <c r="D20" s="385"/>
      <c r="E20" s="385"/>
      <c r="F20" s="385"/>
      <c r="G20" s="386"/>
    </row>
    <row r="21" spans="1:7" x14ac:dyDescent="0.25">
      <c r="A21" s="88">
        <v>15</v>
      </c>
      <c r="B21" s="380" t="s">
        <v>370</v>
      </c>
      <c r="C21" s="381"/>
      <c r="D21" s="381"/>
      <c r="E21" s="381"/>
      <c r="F21" s="381"/>
      <c r="G21" s="382"/>
    </row>
    <row r="22" spans="1:7" x14ac:dyDescent="0.25">
      <c r="A22" s="88"/>
      <c r="B22" s="384" t="s">
        <v>329</v>
      </c>
      <c r="C22" s="385"/>
      <c r="D22" s="385"/>
      <c r="E22" s="385"/>
      <c r="F22" s="385"/>
      <c r="G22" s="386"/>
    </row>
    <row r="23" spans="1:7" x14ac:dyDescent="0.25">
      <c r="A23" s="88">
        <v>16</v>
      </c>
      <c r="B23" s="380" t="s">
        <v>330</v>
      </c>
      <c r="C23" s="381"/>
      <c r="D23" s="381"/>
      <c r="E23" s="381"/>
      <c r="F23" s="381"/>
      <c r="G23" s="382"/>
    </row>
    <row r="24" spans="1:7" x14ac:dyDescent="0.25">
      <c r="A24" s="88">
        <v>17</v>
      </c>
      <c r="B24" s="139" t="s">
        <v>331</v>
      </c>
      <c r="C24" s="140"/>
      <c r="D24" s="140"/>
      <c r="E24" s="140"/>
      <c r="F24" s="140"/>
      <c r="G24" s="141"/>
    </row>
    <row r="25" spans="1:7" x14ac:dyDescent="0.25">
      <c r="A25" s="88">
        <v>18</v>
      </c>
      <c r="B25" s="139" t="s">
        <v>332</v>
      </c>
      <c r="C25" s="140"/>
      <c r="D25" s="140"/>
      <c r="E25" s="140"/>
      <c r="F25" s="140"/>
      <c r="G25" s="141"/>
    </row>
    <row r="26" spans="1:7" x14ac:dyDescent="0.25">
      <c r="A26" s="88"/>
      <c r="B26" s="388" t="s">
        <v>333</v>
      </c>
      <c r="C26" s="389"/>
      <c r="D26" s="389"/>
      <c r="E26" s="389"/>
      <c r="F26" s="389"/>
      <c r="G26" s="389"/>
    </row>
    <row r="27" spans="1:7" x14ac:dyDescent="0.25">
      <c r="A27" s="88">
        <v>19</v>
      </c>
      <c r="B27" s="387" t="s">
        <v>334</v>
      </c>
      <c r="C27" s="387"/>
      <c r="D27" s="387"/>
      <c r="E27" s="387"/>
      <c r="F27" s="387"/>
      <c r="G27" s="387"/>
    </row>
    <row r="28" spans="1:7" x14ac:dyDescent="0.25">
      <c r="A28" s="106">
        <v>20</v>
      </c>
      <c r="B28" s="387" t="s">
        <v>335</v>
      </c>
      <c r="C28" s="387"/>
      <c r="D28" s="387"/>
      <c r="E28" s="387"/>
      <c r="F28" s="387"/>
      <c r="G28" s="387"/>
    </row>
  </sheetData>
  <mergeCells count="25">
    <mergeCell ref="B28:G28"/>
    <mergeCell ref="B20:G20"/>
    <mergeCell ref="B21:G21"/>
    <mergeCell ref="B22:G22"/>
    <mergeCell ref="B23:G23"/>
    <mergeCell ref="B26:G26"/>
    <mergeCell ref="B27:G27"/>
    <mergeCell ref="B19:G19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7:G7"/>
    <mergeCell ref="A1:G1"/>
    <mergeCell ref="A3:G3"/>
    <mergeCell ref="B4:G4"/>
    <mergeCell ref="B5:G5"/>
    <mergeCell ref="B6:G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8"/>
  <sheetViews>
    <sheetView topLeftCell="A49" workbookViewId="0">
      <selection activeCell="I109" sqref="I109"/>
    </sheetView>
  </sheetViews>
  <sheetFormatPr defaultRowHeight="15" x14ac:dyDescent="0.25"/>
  <sheetData>
    <row r="1" spans="1:68" x14ac:dyDescent="0.25">
      <c r="A1" s="112"/>
      <c r="B1" s="112"/>
      <c r="C1" s="112"/>
      <c r="D1" s="112"/>
    </row>
    <row r="4" spans="1:68" ht="12" customHeight="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7"/>
      <c r="BK4" s="277"/>
      <c r="BL4" s="277"/>
      <c r="BM4" s="277"/>
      <c r="BN4" s="277"/>
      <c r="BO4" s="277"/>
      <c r="BP4" s="277"/>
    </row>
    <row r="5" spans="1:68" ht="222" customHeight="1" x14ac:dyDescent="0.2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</row>
    <row r="6" spans="1:68" x14ac:dyDescent="0.25">
      <c r="A6" s="48"/>
      <c r="B6" s="48"/>
      <c r="C6" s="48"/>
      <c r="D6" s="48"/>
      <c r="E6" s="48"/>
      <c r="F6" s="48"/>
    </row>
    <row r="7" spans="1:68" ht="93.6" customHeight="1" x14ac:dyDescent="0.25">
      <c r="A7" s="390"/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113"/>
      <c r="O7" s="113"/>
      <c r="P7" s="113"/>
      <c r="Q7" s="113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</row>
    <row r="8" spans="1:68" ht="16.149999999999999" customHeight="1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</row>
    <row r="10" spans="1:68" x14ac:dyDescent="0.25">
      <c r="A10" s="48"/>
      <c r="B10" s="48"/>
      <c r="C10" s="48"/>
    </row>
    <row r="11" spans="1:68" ht="12.6" customHeight="1" x14ac:dyDescent="0.2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15"/>
      <c r="O11" s="115"/>
      <c r="P11" s="115"/>
      <c r="Q11" s="115"/>
    </row>
    <row r="12" spans="1:68" ht="16.149999999999999" customHeight="1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</row>
    <row r="13" spans="1:68" ht="13.15" customHeight="1" x14ac:dyDescent="0.2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15"/>
      <c r="O13" s="115"/>
      <c r="P13" s="115"/>
      <c r="Q13" s="115"/>
      <c r="R13" s="115"/>
    </row>
    <row r="15" spans="1:68" ht="15" customHeight="1" x14ac:dyDescent="0.25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</row>
    <row r="16" spans="1:68" x14ac:dyDescent="0.25">
      <c r="K16" s="115"/>
      <c r="L16" s="115"/>
    </row>
    <row r="17" spans="1:45" x14ac:dyDescent="0.25">
      <c r="A17" s="48"/>
      <c r="B17" s="48"/>
      <c r="C17" s="48"/>
      <c r="D17" s="48"/>
      <c r="E17" s="48"/>
    </row>
    <row r="18" spans="1:45" ht="372.6" customHeight="1" x14ac:dyDescent="0.25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</row>
    <row r="19" spans="1:45" ht="319.14999999999998" customHeight="1" x14ac:dyDescent="0.25"/>
    <row r="20" spans="1:45" ht="17.45" customHeight="1" x14ac:dyDescent="0.25">
      <c r="A20" s="48"/>
      <c r="B20" s="48"/>
      <c r="C20" s="48"/>
      <c r="D20" s="48"/>
    </row>
    <row r="21" spans="1:45" ht="18.600000000000001" customHeight="1" x14ac:dyDescent="0.25"/>
    <row r="22" spans="1:45" ht="17.45" customHeight="1" x14ac:dyDescent="0.25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13"/>
      <c r="O22" s="113"/>
      <c r="P22" s="113"/>
      <c r="Q22" s="113"/>
    </row>
    <row r="23" spans="1:45" ht="15" customHeight="1" x14ac:dyDescent="0.25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13"/>
      <c r="O23" s="113"/>
      <c r="P23" s="113"/>
      <c r="Q23" s="113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</row>
    <row r="25" spans="1:45" ht="16.899999999999999" customHeight="1" x14ac:dyDescent="0.25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</row>
    <row r="28" spans="1:45" ht="18.600000000000001" customHeight="1" x14ac:dyDescent="0.25"/>
  </sheetData>
  <mergeCells count="1">
    <mergeCell ref="A7:M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sqref="A1:B1"/>
    </sheetView>
  </sheetViews>
  <sheetFormatPr defaultRowHeight="15" x14ac:dyDescent="0.25"/>
  <cols>
    <col min="2" max="2" width="8" customWidth="1"/>
    <col min="4" max="4" width="21.140625" customWidth="1"/>
    <col min="7" max="7" width="17.7109375" customWidth="1"/>
    <col min="12" max="12" width="10.85546875" customWidth="1"/>
  </cols>
  <sheetData>
    <row r="1" spans="1:14" ht="15.75" x14ac:dyDescent="0.25">
      <c r="A1" s="395"/>
      <c r="B1" s="395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30" customHeight="1" x14ac:dyDescent="0.25">
      <c r="A2" s="129"/>
      <c r="B2" s="130"/>
      <c r="C2" s="131"/>
      <c r="D2" s="131"/>
      <c r="E2" s="131"/>
      <c r="F2" s="131"/>
      <c r="G2" s="131"/>
      <c r="H2" s="396"/>
      <c r="I2" s="396"/>
      <c r="J2" s="131"/>
      <c r="K2" s="131"/>
      <c r="L2" s="132"/>
      <c r="M2" s="129"/>
      <c r="N2" s="129"/>
    </row>
    <row r="3" spans="1:14" ht="19.899999999999999" customHeight="1" x14ac:dyDescent="0.25">
      <c r="A3" s="129"/>
      <c r="B3" s="130"/>
      <c r="C3" s="131"/>
      <c r="D3" s="131"/>
      <c r="E3" s="131"/>
      <c r="F3" s="131"/>
      <c r="G3" s="131"/>
      <c r="H3" s="133"/>
      <c r="I3" s="133"/>
      <c r="J3" s="131"/>
      <c r="K3" s="131"/>
      <c r="L3" s="132"/>
      <c r="M3" s="129"/>
      <c r="N3" s="129"/>
    </row>
    <row r="4" spans="1:14" ht="27" customHeight="1" x14ac:dyDescent="0.25">
      <c r="A4" s="129"/>
      <c r="B4" s="130"/>
      <c r="C4" s="134"/>
      <c r="D4" s="134"/>
      <c r="E4" s="132"/>
      <c r="F4" s="129"/>
      <c r="G4" s="129"/>
      <c r="H4" s="391"/>
      <c r="I4" s="391"/>
      <c r="J4" s="129"/>
      <c r="K4" s="392"/>
      <c r="L4" s="393"/>
      <c r="M4" s="129"/>
      <c r="N4" s="129"/>
    </row>
    <row r="5" spans="1:14" x14ac:dyDescent="0.25">
      <c r="A5" s="129"/>
      <c r="B5" s="130"/>
      <c r="C5" s="135"/>
      <c r="D5" s="135"/>
      <c r="E5" s="129"/>
      <c r="F5" s="129"/>
      <c r="G5" s="129"/>
      <c r="H5" s="136"/>
      <c r="I5" s="136"/>
      <c r="J5" s="129"/>
      <c r="K5" s="129"/>
      <c r="L5" s="129"/>
      <c r="M5" s="129"/>
      <c r="N5" s="129"/>
    </row>
    <row r="6" spans="1:14" ht="22.15" customHeight="1" x14ac:dyDescent="0.25">
      <c r="A6" s="129"/>
      <c r="B6" s="130"/>
      <c r="C6" s="134"/>
      <c r="D6" s="135"/>
      <c r="E6" s="129"/>
      <c r="F6" s="129"/>
      <c r="G6" s="129"/>
      <c r="H6" s="391"/>
      <c r="I6" s="391"/>
      <c r="J6" s="129"/>
      <c r="K6" s="393"/>
      <c r="L6" s="393"/>
      <c r="M6" s="129"/>
      <c r="N6" s="129"/>
    </row>
    <row r="7" spans="1:14" x14ac:dyDescent="0.25">
      <c r="A7" s="129"/>
      <c r="B7" s="130"/>
      <c r="C7" s="135"/>
      <c r="D7" s="135"/>
      <c r="E7" s="129"/>
      <c r="F7" s="129"/>
      <c r="G7" s="129"/>
      <c r="H7" s="136"/>
      <c r="I7" s="136"/>
      <c r="J7" s="129"/>
      <c r="K7" s="129"/>
      <c r="L7" s="129"/>
      <c r="M7" s="129"/>
      <c r="N7" s="129"/>
    </row>
    <row r="8" spans="1:14" ht="24" customHeight="1" x14ac:dyDescent="0.25">
      <c r="A8" s="129"/>
      <c r="B8" s="130"/>
      <c r="C8" s="134"/>
      <c r="D8" s="135"/>
      <c r="E8" s="129"/>
      <c r="F8" s="129"/>
      <c r="G8" s="129"/>
      <c r="H8" s="391"/>
      <c r="I8" s="391"/>
      <c r="J8" s="129"/>
      <c r="K8" s="393"/>
      <c r="L8" s="393"/>
      <c r="M8" s="129"/>
      <c r="N8" s="129"/>
    </row>
    <row r="9" spans="1:14" x14ac:dyDescent="0.25">
      <c r="A9" s="129"/>
      <c r="B9" s="130"/>
      <c r="C9" s="135"/>
      <c r="D9" s="135"/>
      <c r="E9" s="129"/>
      <c r="F9" s="129"/>
      <c r="G9" s="129"/>
      <c r="H9" s="136"/>
      <c r="I9" s="136"/>
      <c r="J9" s="129"/>
      <c r="K9" s="129"/>
      <c r="L9" s="129"/>
      <c r="M9" s="129"/>
      <c r="N9" s="137"/>
    </row>
    <row r="10" spans="1:14" ht="22.9" customHeight="1" x14ac:dyDescent="0.25">
      <c r="A10" s="129"/>
      <c r="B10" s="130"/>
      <c r="C10" s="134"/>
      <c r="D10" s="135"/>
      <c r="E10" s="129"/>
      <c r="F10" s="129"/>
      <c r="G10" s="129"/>
      <c r="H10" s="391"/>
      <c r="I10" s="391"/>
      <c r="J10" s="129"/>
      <c r="K10" s="393"/>
      <c r="L10" s="393"/>
      <c r="M10" s="129"/>
      <c r="N10" s="129"/>
    </row>
    <row r="11" spans="1:14" x14ac:dyDescent="0.25">
      <c r="A11" s="129"/>
      <c r="B11" s="130"/>
      <c r="C11" s="135"/>
      <c r="D11" s="135"/>
      <c r="E11" s="129"/>
      <c r="F11" s="129"/>
      <c r="G11" s="129"/>
      <c r="H11" s="136"/>
      <c r="I11" s="136"/>
      <c r="J11" s="129"/>
      <c r="K11" s="129"/>
      <c r="L11" s="129"/>
      <c r="M11" s="129"/>
      <c r="N11" s="129"/>
    </row>
    <row r="12" spans="1:14" ht="20.45" customHeight="1" x14ac:dyDescent="0.25">
      <c r="A12" s="129"/>
      <c r="B12" s="130"/>
      <c r="C12" s="134"/>
      <c r="D12" s="135"/>
      <c r="E12" s="129"/>
      <c r="F12" s="129"/>
      <c r="G12" s="129"/>
      <c r="H12" s="391"/>
      <c r="I12" s="391"/>
      <c r="J12" s="129"/>
      <c r="K12" s="392"/>
      <c r="L12" s="393"/>
      <c r="M12" s="129"/>
      <c r="N12" s="129"/>
    </row>
    <row r="13" spans="1:14" x14ac:dyDescent="0.25">
      <c r="A13" s="129"/>
      <c r="B13" s="130"/>
      <c r="C13" s="135"/>
      <c r="D13" s="135"/>
      <c r="E13" s="129"/>
      <c r="F13" s="129"/>
      <c r="G13" s="129"/>
      <c r="H13" s="136"/>
      <c r="I13" s="136"/>
      <c r="J13" s="129"/>
      <c r="K13" s="129"/>
      <c r="L13" s="129"/>
      <c r="M13" s="129"/>
      <c r="N13" s="129"/>
    </row>
    <row r="14" spans="1:14" ht="25.15" customHeight="1" x14ac:dyDescent="0.25">
      <c r="A14" s="129"/>
      <c r="B14" s="130"/>
      <c r="C14" s="134"/>
      <c r="D14" s="135"/>
      <c r="E14" s="129"/>
      <c r="F14" s="129"/>
      <c r="G14" s="129"/>
      <c r="H14" s="391"/>
      <c r="I14" s="391"/>
      <c r="J14" s="129"/>
      <c r="K14" s="392"/>
      <c r="L14" s="393"/>
      <c r="M14" s="129"/>
      <c r="N14" s="129"/>
    </row>
    <row r="15" spans="1:14" ht="18.600000000000001" customHeight="1" x14ac:dyDescent="0.25">
      <c r="A15" s="129"/>
      <c r="B15" s="129"/>
      <c r="C15" s="135"/>
      <c r="D15" s="135"/>
      <c r="E15" s="129"/>
      <c r="F15" s="129"/>
      <c r="G15" s="129"/>
      <c r="H15" s="136"/>
      <c r="I15" s="136"/>
      <c r="J15" s="129"/>
      <c r="K15" s="129"/>
      <c r="L15" s="129"/>
      <c r="M15" s="129"/>
      <c r="N15" s="129"/>
    </row>
    <row r="16" spans="1:14" ht="15.75" x14ac:dyDescent="0.25">
      <c r="A16" s="129"/>
      <c r="B16" s="130"/>
      <c r="C16" s="134"/>
      <c r="D16" s="135"/>
      <c r="E16" s="129"/>
      <c r="F16" s="129"/>
      <c r="G16" s="129"/>
      <c r="H16" s="391"/>
      <c r="I16" s="391"/>
      <c r="J16" s="129"/>
      <c r="K16" s="392"/>
      <c r="L16" s="393"/>
      <c r="M16" s="129"/>
      <c r="N16" s="129"/>
    </row>
    <row r="17" spans="1:14" ht="24" customHeight="1" x14ac:dyDescent="0.25">
      <c r="A17" s="129"/>
      <c r="B17" s="129"/>
      <c r="C17" s="135"/>
      <c r="D17" s="135"/>
      <c r="E17" s="129"/>
      <c r="F17" s="129"/>
      <c r="G17" s="129"/>
      <c r="H17" s="136"/>
      <c r="I17" s="136"/>
      <c r="J17" s="129"/>
      <c r="K17" s="129"/>
      <c r="L17" s="129"/>
      <c r="M17" s="129"/>
      <c r="N17" s="129"/>
    </row>
    <row r="18" spans="1:14" ht="15.75" x14ac:dyDescent="0.25">
      <c r="A18" s="159"/>
      <c r="B18" s="160"/>
      <c r="C18" s="161"/>
      <c r="D18" s="162"/>
      <c r="E18" s="159"/>
      <c r="F18" s="159"/>
      <c r="G18" s="159"/>
      <c r="H18" s="394"/>
      <c r="I18" s="394"/>
      <c r="J18" s="159"/>
      <c r="K18" s="163"/>
      <c r="L18" s="159"/>
      <c r="M18" s="159"/>
      <c r="N18" s="159"/>
    </row>
    <row r="19" spans="1:14" ht="16.5" x14ac:dyDescent="0.25">
      <c r="A19" s="129"/>
      <c r="B19" s="129"/>
      <c r="C19" s="129"/>
      <c r="D19" s="129"/>
      <c r="E19" s="129"/>
      <c r="F19" s="129"/>
      <c r="G19" s="129"/>
      <c r="H19" s="138"/>
      <c r="I19" s="129"/>
      <c r="J19" s="129"/>
      <c r="K19" s="129"/>
      <c r="L19" s="129"/>
      <c r="M19" s="129"/>
      <c r="N19" s="129"/>
    </row>
    <row r="20" spans="1:14" x14ac:dyDescent="0.25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</row>
    <row r="21" spans="1:14" x14ac:dyDescent="0.25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</row>
    <row r="22" spans="1:14" x14ac:dyDescent="0.25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</row>
    <row r="23" spans="1:14" ht="16.5" x14ac:dyDescent="0.25">
      <c r="A23" s="129"/>
      <c r="B23" s="129"/>
      <c r="C23" s="129"/>
      <c r="D23" s="129"/>
      <c r="E23" s="129"/>
      <c r="F23" s="129"/>
      <c r="G23" s="129"/>
      <c r="H23" s="138"/>
      <c r="I23" s="129"/>
      <c r="J23" s="129"/>
      <c r="K23" s="129"/>
      <c r="L23" s="129"/>
      <c r="M23" s="129"/>
      <c r="N23" s="129"/>
    </row>
    <row r="24" spans="1:14" x14ac:dyDescent="0.25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</row>
    <row r="25" spans="1:14" x14ac:dyDescent="0.25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</sheetData>
  <mergeCells count="17">
    <mergeCell ref="A1:B1"/>
    <mergeCell ref="H2:I2"/>
    <mergeCell ref="H4:I4"/>
    <mergeCell ref="K4:L4"/>
    <mergeCell ref="H6:I6"/>
    <mergeCell ref="K6:L6"/>
    <mergeCell ref="H8:I8"/>
    <mergeCell ref="K8:L8"/>
    <mergeCell ref="H10:I10"/>
    <mergeCell ref="K10:L10"/>
    <mergeCell ref="H12:I12"/>
    <mergeCell ref="K12:L12"/>
    <mergeCell ref="H14:I14"/>
    <mergeCell ref="K14:L14"/>
    <mergeCell ref="H16:I16"/>
    <mergeCell ref="K16:L16"/>
    <mergeCell ref="H18:I1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График</vt:lpstr>
      <vt:lpstr>Учебный план</vt:lpstr>
      <vt:lpstr>Перечень кабинетов</vt:lpstr>
      <vt:lpstr>Пояснительная записка</vt:lpstr>
      <vt:lpstr>Лист согласования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2024-09-23T07:59:16Z</dcterms:modified>
</cp:coreProperties>
</file>