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6"/>
  </bookViews>
  <sheets>
    <sheet name="Титульный лист" sheetId="4" r:id="rId1"/>
    <sheet name="График учебного процесса  1.09" sheetId="5" r:id="rId2"/>
    <sheet name="Сводные данные по бюджету време" sheetId="6" r:id="rId3"/>
    <sheet name="План учебногог процесса" sheetId="1" r:id="rId4"/>
    <sheet name="Перечень кабинетов" sheetId="7" r:id="rId5"/>
    <sheet name="Пояснительная записка" sheetId="2" r:id="rId6"/>
    <sheet name="Лист согласования (2)" sheetId="10" r:id="rId7"/>
    <sheet name="Лист3" sheetId="3" r:id="rId8"/>
  </sheets>
  <definedNames>
    <definedName name="_xlnm.Print_Area" localSheetId="1">'График учебного процесса  1.09'!$A$1:$BA$15</definedName>
    <definedName name="_xlnm.Print_Area" localSheetId="3">'План учебногог процесса'!$A$1:$V$124</definedName>
    <definedName name="_xlnm.Print_Area" localSheetId="2">'Сводные данные по бюджету време'!$A$1:$L$30</definedName>
    <definedName name="_xlnm.Print_Area" localSheetId="0">'Титульный лист'!$A$1:$J$36</definedName>
  </definedNames>
  <calcPr calcId="152511"/>
</workbook>
</file>

<file path=xl/calcChain.xml><?xml version="1.0" encoding="utf-8"?>
<calcChain xmlns="http://schemas.openxmlformats.org/spreadsheetml/2006/main">
  <c r="V50" i="1" l="1"/>
  <c r="V39" i="1"/>
  <c r="R11" i="1"/>
  <c r="Q11" i="1"/>
  <c r="E77" i="1"/>
  <c r="D99" i="1"/>
  <c r="D70" i="1"/>
  <c r="D60" i="1"/>
  <c r="D55" i="1"/>
  <c r="D87" i="1"/>
  <c r="D93" i="1"/>
  <c r="G54" i="1"/>
  <c r="E108" i="1" l="1"/>
  <c r="E103" i="1"/>
  <c r="E97" i="1"/>
  <c r="E86" i="1"/>
  <c r="E69" i="1"/>
  <c r="E61" i="1"/>
  <c r="E50" i="1"/>
  <c r="E45" i="1"/>
  <c r="E39" i="1"/>
  <c r="F92" i="1"/>
  <c r="F86" i="1" s="1"/>
  <c r="G89" i="1"/>
  <c r="U39" i="1"/>
  <c r="S108" i="1"/>
  <c r="V103" i="1"/>
  <c r="U103" i="1"/>
  <c r="S97" i="1"/>
  <c r="T97" i="1"/>
  <c r="U97" i="1"/>
  <c r="V97" i="1"/>
  <c r="R97" i="1"/>
  <c r="R86" i="1"/>
  <c r="S86" i="1"/>
  <c r="T86" i="1"/>
  <c r="U86" i="1"/>
  <c r="Q86" i="1"/>
  <c r="R77" i="1"/>
  <c r="S77" i="1"/>
  <c r="T77" i="1"/>
  <c r="Q77" i="1"/>
  <c r="R69" i="1"/>
  <c r="Q69" i="1"/>
  <c r="Q39" i="1"/>
  <c r="N50" i="1"/>
  <c r="G112" i="1"/>
  <c r="G106" i="1"/>
  <c r="G101" i="1"/>
  <c r="G42" i="1"/>
  <c r="D42" i="1" s="1"/>
  <c r="D113" i="1"/>
  <c r="T108" i="1"/>
  <c r="M108" i="1"/>
  <c r="N108" i="1"/>
  <c r="L108" i="1"/>
  <c r="H108" i="1"/>
  <c r="I108" i="1"/>
  <c r="J108" i="1"/>
  <c r="F108" i="1"/>
  <c r="D112" i="1"/>
  <c r="D101" i="1"/>
  <c r="D106" i="1"/>
  <c r="L103" i="1"/>
  <c r="D107" i="1"/>
  <c r="H103" i="1"/>
  <c r="I103" i="1"/>
  <c r="J103" i="1"/>
  <c r="K103" i="1"/>
  <c r="M103" i="1"/>
  <c r="N103" i="1"/>
  <c r="F103" i="1"/>
  <c r="M97" i="1"/>
  <c r="N97" i="1"/>
  <c r="L97" i="1"/>
  <c r="J97" i="1"/>
  <c r="H97" i="1"/>
  <c r="I97" i="1"/>
  <c r="F97" i="1"/>
  <c r="D102" i="1"/>
  <c r="M86" i="1"/>
  <c r="N86" i="1"/>
  <c r="L86" i="1"/>
  <c r="D96" i="1"/>
  <c r="G95" i="1"/>
  <c r="D95" i="1" s="1"/>
  <c r="G94" i="1"/>
  <c r="D94" i="1" s="1"/>
  <c r="I86" i="1"/>
  <c r="H86" i="1"/>
  <c r="N77" i="1"/>
  <c r="H77" i="1"/>
  <c r="I77" i="1"/>
  <c r="J77" i="1"/>
  <c r="K77" i="1"/>
  <c r="L77" i="1"/>
  <c r="M77" i="1"/>
  <c r="F77" i="1"/>
  <c r="D85" i="1"/>
  <c r="D83" i="1"/>
  <c r="G84" i="1"/>
  <c r="D84" i="1" s="1"/>
  <c r="D82" i="1"/>
  <c r="D76" i="1"/>
  <c r="N69" i="1"/>
  <c r="M69" i="1"/>
  <c r="L69" i="1"/>
  <c r="J69" i="1"/>
  <c r="I69" i="1"/>
  <c r="H69" i="1"/>
  <c r="G75" i="1"/>
  <c r="D75" i="1" s="1"/>
  <c r="G74" i="1"/>
  <c r="D74" i="1" s="1"/>
  <c r="F69" i="1"/>
  <c r="U61" i="1"/>
  <c r="T61" i="1"/>
  <c r="S61" i="1"/>
  <c r="S50" i="1" s="1"/>
  <c r="V61" i="1"/>
  <c r="V11" i="1" s="1"/>
  <c r="H61" i="1"/>
  <c r="I61" i="1"/>
  <c r="F61" i="1"/>
  <c r="D68" i="1"/>
  <c r="R50" i="1"/>
  <c r="T50" i="1"/>
  <c r="Q50" i="1"/>
  <c r="K50" i="1"/>
  <c r="M50" i="1"/>
  <c r="L50" i="1"/>
  <c r="H50" i="1"/>
  <c r="I50" i="1"/>
  <c r="F50" i="1"/>
  <c r="I45" i="1"/>
  <c r="H45" i="1"/>
  <c r="R39" i="1"/>
  <c r="S39" i="1"/>
  <c r="T39" i="1"/>
  <c r="M39" i="1"/>
  <c r="N39" i="1"/>
  <c r="L39" i="1"/>
  <c r="H39" i="1"/>
  <c r="I39" i="1"/>
  <c r="L14" i="1"/>
  <c r="M14" i="1"/>
  <c r="N14" i="1"/>
  <c r="O14" i="1"/>
  <c r="P14" i="1"/>
  <c r="I14" i="1"/>
  <c r="H14" i="1"/>
  <c r="D47" i="1"/>
  <c r="G19" i="1"/>
  <c r="D19" i="1" s="1"/>
  <c r="G40" i="1"/>
  <c r="G16" i="1"/>
  <c r="D16" i="1" s="1"/>
  <c r="F45" i="1" l="1"/>
  <c r="F39" i="1" s="1"/>
  <c r="M38" i="1"/>
  <c r="L38" i="1"/>
  <c r="S11" i="1"/>
  <c r="T11" i="1"/>
  <c r="F38" i="1"/>
  <c r="U11" i="1"/>
  <c r="D40" i="1"/>
  <c r="N38" i="1"/>
  <c r="G45" i="1"/>
  <c r="F11" i="1" l="1"/>
  <c r="D35" i="1"/>
  <c r="D25" i="1"/>
  <c r="M11" i="1"/>
  <c r="N11" i="1"/>
  <c r="P11" i="1"/>
  <c r="O11" i="1"/>
  <c r="G98" i="1" l="1"/>
  <c r="G90" i="1"/>
  <c r="D90" i="1" s="1"/>
  <c r="D89" i="1"/>
  <c r="G80" i="1"/>
  <c r="D80" i="1" s="1"/>
  <c r="G66" i="1"/>
  <c r="D66" i="1" s="1"/>
  <c r="G62" i="1"/>
  <c r="G53" i="1"/>
  <c r="D53" i="1" s="1"/>
  <c r="G57" i="1"/>
  <c r="D57" i="1" s="1"/>
  <c r="G43" i="1"/>
  <c r="G110" i="1"/>
  <c r="D110" i="1" s="1"/>
  <c r="D43" i="1" l="1"/>
  <c r="D62" i="1"/>
  <c r="G86" i="1"/>
  <c r="D86" i="1"/>
  <c r="G97" i="1"/>
  <c r="D98" i="1"/>
  <c r="D97" i="1" s="1"/>
  <c r="G44" i="1"/>
  <c r="D44" i="1" s="1"/>
  <c r="G46" i="1"/>
  <c r="G49" i="1"/>
  <c r="G56" i="1"/>
  <c r="D56" i="1" s="1"/>
  <c r="G59" i="1"/>
  <c r="D59" i="1" s="1"/>
  <c r="G63" i="1"/>
  <c r="D63" i="1" s="1"/>
  <c r="G64" i="1"/>
  <c r="D64" i="1" s="1"/>
  <c r="G65" i="1"/>
  <c r="D65" i="1" s="1"/>
  <c r="G67" i="1"/>
  <c r="D67" i="1" s="1"/>
  <c r="G71" i="1"/>
  <c r="D71" i="1" s="1"/>
  <c r="G72" i="1"/>
  <c r="D72" i="1" s="1"/>
  <c r="G104" i="1"/>
  <c r="G109" i="1"/>
  <c r="G17" i="1"/>
  <c r="G18" i="1"/>
  <c r="D18" i="1" s="1"/>
  <c r="G20" i="1"/>
  <c r="D20" i="1" s="1"/>
  <c r="G21" i="1"/>
  <c r="D21" i="1" s="1"/>
  <c r="G23" i="1"/>
  <c r="D23" i="1" s="1"/>
  <c r="G25" i="1"/>
  <c r="G26" i="1"/>
  <c r="D26" i="1" s="1"/>
  <c r="G27" i="1"/>
  <c r="D27" i="1" s="1"/>
  <c r="G28" i="1"/>
  <c r="D28" i="1" s="1"/>
  <c r="G29" i="1"/>
  <c r="D29" i="1" s="1"/>
  <c r="G30" i="1"/>
  <c r="D30" i="1" s="1"/>
  <c r="G31" i="1"/>
  <c r="D31" i="1" s="1"/>
  <c r="G32" i="1"/>
  <c r="D32" i="1" s="1"/>
  <c r="G33" i="1"/>
  <c r="D33" i="1" s="1"/>
  <c r="G34" i="1"/>
  <c r="D34" i="1" s="1"/>
  <c r="G35" i="1"/>
  <c r="G39" i="1" l="1"/>
  <c r="D109" i="1"/>
  <c r="D108" i="1" s="1"/>
  <c r="G108" i="1"/>
  <c r="D17" i="1"/>
  <c r="G14" i="1"/>
  <c r="D104" i="1"/>
  <c r="D103" i="1" s="1"/>
  <c r="G103" i="1"/>
  <c r="D54" i="1"/>
  <c r="D50" i="1" s="1"/>
  <c r="G50" i="1"/>
  <c r="G77" i="1"/>
  <c r="D77" i="1"/>
  <c r="G61" i="1"/>
  <c r="D45" i="1"/>
  <c r="D39" i="1" s="1"/>
  <c r="D46" i="1"/>
  <c r="D61" i="1"/>
  <c r="G11" i="1"/>
  <c r="D14" i="1" l="1"/>
  <c r="D11" i="1"/>
  <c r="G69" i="1"/>
  <c r="G38" i="1" s="1"/>
  <c r="D69" i="1"/>
  <c r="D38" i="1" l="1"/>
</calcChain>
</file>

<file path=xl/sharedStrings.xml><?xml version="1.0" encoding="utf-8"?>
<sst xmlns="http://schemas.openxmlformats.org/spreadsheetml/2006/main" count="508" uniqueCount="370">
  <si>
    <t>3. План учебного процесса</t>
  </si>
  <si>
    <t>Индекс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</si>
  <si>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</si>
  <si>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</si>
  <si>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Трудоемкость</t>
  </si>
  <si>
    <t>в том числе в форме практической подготовки</t>
  </si>
  <si>
    <t>максимальная нагрузка</t>
  </si>
  <si>
    <t>в том числе</t>
  </si>
  <si>
    <t>всего</t>
  </si>
  <si>
    <t>урок, лекция</t>
  </si>
  <si>
    <t>практич., лаборат. занятия, семинары</t>
  </si>
  <si>
    <t>консульт.</t>
  </si>
  <si>
    <t>сам.работа</t>
  </si>
  <si>
    <t>курсов.работа(проект)</t>
  </si>
  <si>
    <t>промежут.аттест.</t>
  </si>
  <si>
    <t>1 курс</t>
  </si>
  <si>
    <t>2 курс</t>
  </si>
  <si>
    <t>3 курс</t>
  </si>
  <si>
    <t>4 курс</t>
  </si>
  <si>
    <t>1 сем.       17 нед.</t>
  </si>
  <si>
    <t>2 сем.      22 нед.</t>
  </si>
  <si>
    <t>3 сем.       13 нед.</t>
  </si>
  <si>
    <t>5 сем.       13 нед.</t>
  </si>
  <si>
    <t>7 сем.       14 нед.</t>
  </si>
  <si>
    <t>8 сем.       12 нед.</t>
  </si>
  <si>
    <t>последовательность и распределение учебной нагрузки по курсам и семестрам</t>
  </si>
  <si>
    <t>вариатив</t>
  </si>
  <si>
    <t xml:space="preserve"> </t>
  </si>
  <si>
    <t>практика</t>
  </si>
  <si>
    <t>Общеобразовательный цикл</t>
  </si>
  <si>
    <t>ОД.00</t>
  </si>
  <si>
    <t>ОУД.00</t>
  </si>
  <si>
    <t>Общеобразовательные учебные дисциплины: общие</t>
  </si>
  <si>
    <t>ПО Русский язык и литература</t>
  </si>
  <si>
    <t>Русский язык</t>
  </si>
  <si>
    <t>Литература</t>
  </si>
  <si>
    <t>ПО Общественно-научные предметы</t>
  </si>
  <si>
    <t>История</t>
  </si>
  <si>
    <t xml:space="preserve">Обществознание </t>
  </si>
  <si>
    <t>География</t>
  </si>
  <si>
    <t>ПО Иностранные языки</t>
  </si>
  <si>
    <r>
      <t xml:space="preserve"> </t>
    </r>
    <r>
      <rPr>
        <b/>
        <sz val="12"/>
        <rFont val="Times New Roman"/>
        <family val="1"/>
        <charset val="204"/>
      </rPr>
      <t>ПО Математика и информатика</t>
    </r>
  </si>
  <si>
    <t>Математика</t>
  </si>
  <si>
    <t>Информатика</t>
  </si>
  <si>
    <t>Физическая культура</t>
  </si>
  <si>
    <t>ПО Естественно-научные предметы</t>
  </si>
  <si>
    <t>Физика</t>
  </si>
  <si>
    <t>Химия</t>
  </si>
  <si>
    <t>Биология</t>
  </si>
  <si>
    <t>Обязательная часть образовательной программы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</si>
  <si>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</si>
  <si>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</si>
  <si>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</si>
  <si>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</si>
  <si>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</si>
  <si>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</si>
  <si>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</si>
  <si>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</si>
  <si>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</si>
  <si>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</si>
  <si>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</si>
  <si>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Вариативная часть цикла цикла  СГ</t>
  </si>
  <si>
    <t>СГ.06</t>
  </si>
  <si>
    <t>Психология общения</t>
  </si>
  <si>
    <t>СГ.07</t>
  </si>
  <si>
    <t>Основы философии</t>
  </si>
  <si>
    <t>П.00</t>
  </si>
  <si>
    <t>Профессиональный учебный  цикл</t>
  </si>
  <si>
    <t>ОП.00</t>
  </si>
  <si>
    <t>Общепрофессиональный цикл</t>
  </si>
  <si>
    <t>Обязательная часть цикла  ОП</t>
  </si>
  <si>
    <t>ОП.01</t>
  </si>
  <si>
    <t>Русский язык и культура профессиональной коммуникации педагога</t>
  </si>
  <si>
    <t>ОП.02</t>
  </si>
  <si>
    <t>Основы педагогики</t>
  </si>
  <si>
    <t>ОП.03</t>
  </si>
  <si>
    <t>Основы психологии</t>
  </si>
  <si>
    <t>ОП.04</t>
  </si>
  <si>
    <t>Возрастная анатомия, физиология и гигиена</t>
  </si>
  <si>
    <t>ОП.05</t>
  </si>
  <si>
    <t xml:space="preserve">Проектная и исследовательская деятельность в профессиональной сфере </t>
  </si>
  <si>
    <t>ОП.06</t>
  </si>
  <si>
    <t>Информатика и информационно-коммуникационные технологии в профессиональной деятельности</t>
  </si>
  <si>
    <t>ОП.07</t>
  </si>
  <si>
    <t>ОП.08</t>
  </si>
  <si>
    <t>ОП.09</t>
  </si>
  <si>
    <t>Детская психология</t>
  </si>
  <si>
    <t>ОП.10</t>
  </si>
  <si>
    <t>Вариативная часть цикла цикла  ОП</t>
  </si>
  <si>
    <t>ОП.11</t>
  </si>
  <si>
    <t>Практикум по применению ИКТ</t>
  </si>
  <si>
    <t>ОП.12</t>
  </si>
  <si>
    <t>Основы конструирования в ДОУ и робототехника</t>
  </si>
  <si>
    <t>ОП.13</t>
  </si>
  <si>
    <t xml:space="preserve">Основы учебно-исследовательской деятельности  </t>
  </si>
  <si>
    <t>ОП.14</t>
  </si>
  <si>
    <t>Методика применения цифровых образовательных ресурсов в ДОУ</t>
  </si>
  <si>
    <t>ОП.15</t>
  </si>
  <si>
    <t>ОП.16</t>
  </si>
  <si>
    <t>Введение в научное исследование</t>
  </si>
  <si>
    <t>ОП.17</t>
  </si>
  <si>
    <t>Театрализованная деятельность в ДОУ</t>
  </si>
  <si>
    <t>ПМ.01</t>
  </si>
  <si>
    <t>Организация мероприятий направленных на укрепление здоровья ребенка и его физического развития</t>
  </si>
  <si>
    <t>МДК.01.01</t>
  </si>
  <si>
    <t>Медико-биологические и социальные основы здоровья</t>
  </si>
  <si>
    <t>МДК.01.02</t>
  </si>
  <si>
    <t>Теоретические и методические основы физического воспитания и развития детей раннего и дошкольного возраста</t>
  </si>
  <si>
    <t>МДК.01.03</t>
  </si>
  <si>
    <t>Практикум по совершенствованию двигательных умений и навыков</t>
  </si>
  <si>
    <t>ПП.01.01</t>
  </si>
  <si>
    <t>ПП.01.02</t>
  </si>
  <si>
    <t>ПМ.02</t>
  </si>
  <si>
    <t>Организация различных видов деятельности детей в дошкольной образоательной организации</t>
  </si>
  <si>
    <t>МДК.02.01</t>
  </si>
  <si>
    <t>Теоретические и методические основы организации игровой деятельности детей раннего и дошкольного возраста</t>
  </si>
  <si>
    <t>МДК.02.02</t>
  </si>
  <si>
    <t>Теоретические и методические основы организации продуктивных видов деятельности детей дошкольного возраста</t>
  </si>
  <si>
    <t>МДК.02.03</t>
  </si>
  <si>
    <t>Теория и методика музыкального воспитания с практикумом</t>
  </si>
  <si>
    <t>Психолого-педагогические основы организации общения детей дошкольного возраста</t>
  </si>
  <si>
    <t>Практикум по художественной обработке материалов и изобразительному искусству</t>
  </si>
  <si>
    <t>УП.02</t>
  </si>
  <si>
    <t>ПП.02.01</t>
  </si>
  <si>
    <t>ПП.02.02</t>
  </si>
  <si>
    <t>ПМ.03</t>
  </si>
  <si>
    <t>Организация процесса обучения по основным общеобразовательным программам дошкольного образования</t>
  </si>
  <si>
    <t>МДК.03.01</t>
  </si>
  <si>
    <t xml:space="preserve"> Теоретические основы организации обучения в разных возрастных группах</t>
  </si>
  <si>
    <t>МДК.03.02</t>
  </si>
  <si>
    <t>Теория и методика развития речи  детей  раннего и дошкольного возраста</t>
  </si>
  <si>
    <t>МДК.03.03</t>
  </si>
  <si>
    <t>Теория и методика экологического образования дошкольников</t>
  </si>
  <si>
    <t>МДК.03.04</t>
  </si>
  <si>
    <t>Теория и методика формирования элементарных   математических представлений у детей раннего и дошкольного возраста</t>
  </si>
  <si>
    <t>Вариативная часть ПМ.03</t>
  </si>
  <si>
    <t>МДК.03.05</t>
  </si>
  <si>
    <t>Детская литература с практикумом по выразительному чтению</t>
  </si>
  <si>
    <t>МДК.03.06</t>
  </si>
  <si>
    <t>Основы логопедии</t>
  </si>
  <si>
    <t>УП.03</t>
  </si>
  <si>
    <t>Учебная  практика Экологическая</t>
  </si>
  <si>
    <t>ПП.03</t>
  </si>
  <si>
    <t>ПМ.04</t>
  </si>
  <si>
    <t>Организация воспитательного процесса детей раннего и дошкольного возраста в дошкольной образовательной организации</t>
  </si>
  <si>
    <t>МДК 04.01</t>
  </si>
  <si>
    <t>Теоретические и методические основы процесса воспитания детей раннего и дошкольного возраста</t>
  </si>
  <si>
    <t>ПП.04</t>
  </si>
  <si>
    <t>ПМ.05</t>
  </si>
  <si>
    <t>Организация взаимодействия с родителями и сотрудниками ДОО по вопросам развития и образования детей</t>
  </si>
  <si>
    <t>МДК 05.01</t>
  </si>
  <si>
    <t xml:space="preserve">Теоретические и методические основы взаимодействия воспитателя с родителями ( лицами , их заменяющими)и сотрудниками дошкольной образовательной организации </t>
  </si>
  <si>
    <t>ПП.05</t>
  </si>
  <si>
    <t>ПМ.06</t>
  </si>
  <si>
    <t>Организация процесса разработки и реализации парциальной образовательной программы в области художественно -эстетического развития ( изобразительное искусство)</t>
  </si>
  <si>
    <t>МДК 06.01</t>
  </si>
  <si>
    <t>Теоретические и методические основы разработки и реализации парциальной программы в области художественно-эстетического развития с  практикумом ( направление : изобразительное искусство)</t>
  </si>
  <si>
    <t>ПП.06</t>
  </si>
  <si>
    <t>ПДП</t>
  </si>
  <si>
    <t>Производственная практика (преддипломная)</t>
  </si>
  <si>
    <t>ГИА.00</t>
  </si>
  <si>
    <t>Государственная итоговая аттестация</t>
  </si>
  <si>
    <t>учебные анятия</t>
  </si>
  <si>
    <t>учебные занятия и иные виды учебной деятельности</t>
  </si>
  <si>
    <t>Основы предпринимательской деятельности</t>
  </si>
  <si>
    <t>1.      График учебного процесса</t>
  </si>
  <si>
    <t>к    у    р    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</si>
  <si>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</si>
  <si>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</si>
  <si>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</si>
  <si>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</si>
  <si>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</si>
  <si>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</si>
  <si>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</si>
  <si>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</si>
  <si>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</si>
  <si>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</si>
  <si>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</si>
  <si>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</si>
  <si>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</t>
  </si>
  <si>
    <t>А</t>
  </si>
  <si>
    <t>П</t>
  </si>
  <si>
    <t>У</t>
  </si>
  <si>
    <t>С</t>
  </si>
  <si>
    <t>И</t>
  </si>
  <si>
    <t xml:space="preserve">Обозначения                                                             </t>
  </si>
  <si>
    <t xml:space="preserve">Теоретическое            обучение </t>
  </si>
  <si>
    <t>Учебная практика, проводимая непрерывно                                                          (концентрированно)</t>
  </si>
  <si>
    <t>Производственная практика,                    проводимая непрерывно (концентрированно)</t>
  </si>
  <si>
    <t>Промежуточная аттестация</t>
  </si>
  <si>
    <t>Государственная  итоговая  аттестация</t>
  </si>
  <si>
    <t>Каникулы</t>
  </si>
  <si>
    <t xml:space="preserve">У                                                        </t>
  </si>
  <si>
    <t xml:space="preserve">                                              2. Сводные данные по бюджету времени</t>
  </si>
  <si>
    <t xml:space="preserve">курсы              </t>
  </si>
  <si>
    <t>Обучение по дисциплинам и междисциплинарным курсам</t>
  </si>
  <si>
    <t>Учебная практика</t>
  </si>
  <si>
    <t xml:space="preserve">Промежуточная аттестация </t>
  </si>
  <si>
    <t xml:space="preserve">  Государственная итоговая аттестация</t>
  </si>
  <si>
    <t>Всего           (по курсам)</t>
  </si>
  <si>
    <t>Всего</t>
  </si>
  <si>
    <t>Наименование</t>
  </si>
  <si>
    <t>№ п/п</t>
  </si>
  <si>
    <t>Кабинеты</t>
  </si>
  <si>
    <t>Гуманитарных и социально-экономических дисциплин</t>
  </si>
  <si>
    <t xml:space="preserve">Педагогики и психологии </t>
  </si>
  <si>
    <t>Иностранного языка</t>
  </si>
  <si>
    <t>Физиологии,анатомии и гигиены</t>
  </si>
  <si>
    <t>Теории и методики физического воспитания</t>
  </si>
  <si>
    <t>Теоретических и методических основ дошкольного образования</t>
  </si>
  <si>
    <t>Музыки и методики музыкального воспитания</t>
  </si>
  <si>
    <t xml:space="preserve">Безопасности жизнедеятельности </t>
  </si>
  <si>
    <t>Изобразительной деятельности и методики развития детского</t>
  </si>
  <si>
    <t>изобразительного творчества</t>
  </si>
  <si>
    <t>Лаборатории</t>
  </si>
  <si>
    <t xml:space="preserve"> Информатики и информационно- коммуникационных технологий </t>
  </si>
  <si>
    <t>Медико-социальных основ здоровья</t>
  </si>
  <si>
    <t>Спортивный комплекс</t>
  </si>
  <si>
    <t>Спортивный зал</t>
  </si>
  <si>
    <t>Открытый стадион широкого профиля с элементами полосы препятствий</t>
  </si>
  <si>
    <t>Стрелковый тир (в любой модификации, включая электронный) или место для стрельбы</t>
  </si>
  <si>
    <t>Залы</t>
  </si>
  <si>
    <t>Библиотека, читальный зал с выходом в сеть Интернет</t>
  </si>
  <si>
    <t>Актовый зал</t>
  </si>
  <si>
    <t>МДК.06.02</t>
  </si>
  <si>
    <t xml:space="preserve">Дошкольная педагогика </t>
  </si>
  <si>
    <t>дисциплин и МДК</t>
  </si>
  <si>
    <t>учебной практики (нед.)</t>
  </si>
  <si>
    <t>производственной практики    (нед.)</t>
  </si>
  <si>
    <t>экзаменов</t>
  </si>
  <si>
    <t>дифференцированных зачетов</t>
  </si>
  <si>
    <t>зачетов</t>
  </si>
  <si>
    <t>МДК.04.02</t>
  </si>
  <si>
    <t>36</t>
  </si>
  <si>
    <t>72</t>
  </si>
  <si>
    <t>108</t>
  </si>
  <si>
    <t>252</t>
  </si>
  <si>
    <t>4</t>
  </si>
  <si>
    <t>3</t>
  </si>
  <si>
    <t>2</t>
  </si>
  <si>
    <t>1</t>
  </si>
  <si>
    <t>Э( 2 сем)</t>
  </si>
  <si>
    <t>Родной язык</t>
  </si>
  <si>
    <t>Иностранный язык</t>
  </si>
  <si>
    <t xml:space="preserve"> Э( 2 сем)</t>
  </si>
  <si>
    <t>Д/З( 2 сем)</t>
  </si>
  <si>
    <t xml:space="preserve">   Э( 2 сем)</t>
  </si>
  <si>
    <t xml:space="preserve"> Д/З(2 сем)</t>
  </si>
  <si>
    <t>ДЗ(1 сем)</t>
  </si>
  <si>
    <t>Д/З(2 сем)</t>
  </si>
  <si>
    <t>ДЗ(2 сем)</t>
  </si>
  <si>
    <t xml:space="preserve"> З(1 сем) ; Д/З(2 сем)</t>
  </si>
  <si>
    <t xml:space="preserve"> Д/З(1 сем)</t>
  </si>
  <si>
    <r>
      <t>ДЗ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(к),8 сем</t>
    </r>
  </si>
  <si>
    <r>
      <t>ДЗ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(к)</t>
    </r>
    <r>
      <rPr>
        <vertAlign val="superscript"/>
        <sz val="12"/>
        <rFont val="Times New Roman"/>
        <family val="1"/>
        <charset val="204"/>
      </rPr>
      <t>,</t>
    </r>
    <r>
      <rPr>
        <sz val="12"/>
        <rFont val="Times New Roman"/>
        <family val="1"/>
        <charset val="204"/>
      </rPr>
      <t>8 сем</t>
    </r>
  </si>
  <si>
    <r>
      <t>ДЗ</t>
    </r>
    <r>
      <rPr>
        <vertAlign val="superscript"/>
        <sz val="12"/>
        <rFont val="Times New Roman"/>
        <family val="1"/>
        <charset val="204"/>
      </rPr>
      <t xml:space="preserve">5 </t>
    </r>
    <r>
      <rPr>
        <sz val="12"/>
        <rFont val="Times New Roman"/>
        <family val="1"/>
        <charset val="204"/>
      </rPr>
      <t>(к)</t>
    </r>
    <r>
      <rPr>
        <vertAlign val="superscript"/>
        <sz val="12"/>
        <rFont val="Times New Roman"/>
        <family val="1"/>
        <charset val="204"/>
      </rPr>
      <t>,</t>
    </r>
    <r>
      <rPr>
        <sz val="12"/>
        <rFont val="Times New Roman"/>
        <family val="1"/>
        <charset val="204"/>
      </rPr>
      <t xml:space="preserve"> 8 сем</t>
    </r>
  </si>
  <si>
    <t>ДЗ, 3сем</t>
  </si>
  <si>
    <r>
      <t xml:space="preserve">З, 3-7 </t>
    </r>
    <r>
      <rPr>
        <sz val="10"/>
        <rFont val="Times New Roman"/>
        <family val="1"/>
        <charset val="204"/>
      </rPr>
      <t>сем ;          ДЗ 8 сем</t>
    </r>
  </si>
  <si>
    <t>ДЗ,4сем</t>
  </si>
  <si>
    <t>З, 4сем</t>
  </si>
  <si>
    <t>ДЗ, 4сем</t>
  </si>
  <si>
    <t>ДЗ,  4сем</t>
  </si>
  <si>
    <t xml:space="preserve">  Э (по модулю), 4сем</t>
  </si>
  <si>
    <t>ДЗ, 5сем</t>
  </si>
  <si>
    <t>Э, 5сем</t>
  </si>
  <si>
    <r>
      <t>ДЗ(к)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6 сем</t>
    </r>
  </si>
  <si>
    <r>
      <t>ДЗ(к)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, 6 сем</t>
    </r>
  </si>
  <si>
    <t>ДЗ,6сем;   ДЗ,7сем</t>
  </si>
  <si>
    <t>ДЗ,7сем</t>
  </si>
  <si>
    <t>ДЗ,7 сем</t>
  </si>
  <si>
    <r>
      <t>ДЗ(к)</t>
    </r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>,7 сем</t>
    </r>
  </si>
  <si>
    <t xml:space="preserve"> Э(по модулю), 7сем</t>
  </si>
  <si>
    <r>
      <t>ДЗ(к)</t>
    </r>
    <r>
      <rPr>
        <vertAlign val="superscript"/>
        <sz val="12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>,8 сем</t>
    </r>
  </si>
  <si>
    <r>
      <t>Э, 5сем;         ДЗ(к)</t>
    </r>
    <r>
      <rPr>
        <vertAlign val="superscript"/>
        <sz val="12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>,8 сем</t>
    </r>
  </si>
  <si>
    <r>
      <t>ДЗ(к)</t>
    </r>
    <r>
      <rPr>
        <vertAlign val="superscript"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>,8 сем</t>
    </r>
  </si>
  <si>
    <t>ДЗ,  8сем</t>
  </si>
  <si>
    <t xml:space="preserve">  Э (по модулю),      8 сем</t>
  </si>
  <si>
    <r>
      <t>ДЗ(к)</t>
    </r>
    <r>
      <rPr>
        <vertAlign val="superscript"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,6сем</t>
    </r>
  </si>
  <si>
    <r>
      <t>ДЗ</t>
    </r>
    <r>
      <rPr>
        <sz val="12"/>
        <rFont val="Times New Roman"/>
        <family val="1"/>
        <charset val="204"/>
      </rPr>
      <t>, 6сем</t>
    </r>
  </si>
  <si>
    <t xml:space="preserve">  Э (по модулю),         6 сем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</si>
  <si>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</si>
  <si>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</si>
  <si>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</si>
  <si>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</si>
  <si>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</si>
  <si>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</si>
  <si>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</si>
  <si>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</si>
  <si>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</si>
  <si>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</si>
  <si>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</si>
  <si>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 xml:space="preserve"> ОУД.12</t>
  </si>
  <si>
    <t xml:space="preserve"> ОУД.13</t>
  </si>
  <si>
    <t>ОУД 14</t>
  </si>
  <si>
    <t>ОУД.15</t>
  </si>
  <si>
    <t>Вариативная часть циклов ППССЗ</t>
  </si>
  <si>
    <t>Всего часов обучения по циклам ППССЗ</t>
  </si>
  <si>
    <t>ГИА</t>
  </si>
  <si>
    <t>ПМ.01 .Э</t>
  </si>
  <si>
    <t>ПМ.02. Э</t>
  </si>
  <si>
    <t>ПМ.03.Э</t>
  </si>
  <si>
    <t>ПМ.04. Э</t>
  </si>
  <si>
    <t>ПМ.05. Э</t>
  </si>
  <si>
    <t>ПМ.06. Э</t>
  </si>
  <si>
    <t>7</t>
  </si>
  <si>
    <t xml:space="preserve">4. Перечень кабинетов, лабораторий  </t>
  </si>
  <si>
    <t>4 сем.       19 нед.</t>
  </si>
  <si>
    <t>6 сем.       15 нед.</t>
  </si>
  <si>
    <t xml:space="preserve">Основы возрастной и педагогической психологии </t>
  </si>
  <si>
    <t xml:space="preserve">Основы обучения лиц с особыми образовательными потребностями </t>
  </si>
  <si>
    <t>МДК.02.04</t>
  </si>
  <si>
    <t xml:space="preserve">Теоретические и методические основы организации самообслуживания  и трудовой деятельностидетей раннего и дошкольного возраста </t>
  </si>
  <si>
    <t>Всего часов обучения по ОП</t>
  </si>
  <si>
    <t>Производственная  практика (преддипломная)</t>
  </si>
  <si>
    <t>Производственной  практики (преддипломной)</t>
  </si>
  <si>
    <t>Производственная</t>
  </si>
  <si>
    <t xml:space="preserve"> Практика</t>
  </si>
  <si>
    <t>Производственная (преддипломная)</t>
  </si>
  <si>
    <t>6</t>
  </si>
  <si>
    <t>13</t>
  </si>
  <si>
    <t>9</t>
  </si>
  <si>
    <t>15</t>
  </si>
  <si>
    <t>22</t>
  </si>
  <si>
    <t>18</t>
  </si>
  <si>
    <t>19</t>
  </si>
  <si>
    <t xml:space="preserve">Основы проектной деятельности/ индивидуальный проект </t>
  </si>
  <si>
    <t xml:space="preserve">Организация мероприятий, направленных на укрепление здоровья  и физическое развитие детей раннего и дошкольного возраста </t>
  </si>
  <si>
    <t>Дошкольное образование</t>
  </si>
  <si>
    <t>УП.01</t>
  </si>
  <si>
    <t>Учебная практика. Введение  в специальность</t>
  </si>
  <si>
    <t>Производственная практика . Оздоровительная работа в ДОУ</t>
  </si>
  <si>
    <t>Производственная практика  . Организация мероприятий направленных на укрепление здоровья ребенка и его физического развития</t>
  </si>
  <si>
    <t>Учебная практика .Подготовка к летней производственной практике</t>
  </si>
  <si>
    <t xml:space="preserve">Производственная практика . Летняя </t>
  </si>
  <si>
    <t xml:space="preserve">УП.04 </t>
  </si>
  <si>
    <t>Производственная практика . Организация воспитательного процесса детей раннего и дошкольного возраста в дошкольной образовательной организации</t>
  </si>
  <si>
    <t>Производственная практика . Взаимодействие с родителями и сотрудниками общеобразовательного учреждения</t>
  </si>
  <si>
    <t>Учебная практика.Основы воспитательной работы в ДОУ</t>
  </si>
  <si>
    <t>УП.05</t>
  </si>
  <si>
    <t>Учебная практика.Основы взаимодействия с родителями в ДОУ.</t>
  </si>
  <si>
    <t>Производственная практика.Организация процесса разработки и реализации парциальной образовательной программы в области художественно -эстетического развития ( изобразительное искусство)</t>
  </si>
  <si>
    <t>УП.06</t>
  </si>
  <si>
    <t>Учебная практика .Основы разработки парциальной образовательной программы в области художественно-эстетического развития</t>
  </si>
  <si>
    <t>ДЗ, 5 сем</t>
  </si>
  <si>
    <t>Производственная практика . Организация различных видов деятельности детей в дошкольной образоательной организации</t>
  </si>
  <si>
    <t>Производственная практика . Организация процесса обучения по основным общеобразовательным программам дошкольного образования</t>
  </si>
  <si>
    <r>
      <t>ДЗ(к)</t>
    </r>
    <r>
      <rPr>
        <vertAlign val="superscript"/>
        <sz val="14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>,6 сем</t>
    </r>
  </si>
  <si>
    <r>
      <t>ДЗ(к)</t>
    </r>
    <r>
      <rPr>
        <vertAlign val="superscript"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>, 5сем</t>
    </r>
  </si>
  <si>
    <r>
      <t>ДЗ(к)</t>
    </r>
    <r>
      <rPr>
        <vertAlign val="superscript"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>,  8сем</t>
    </r>
  </si>
  <si>
    <r>
      <t>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(к),3 сем Э</t>
    </r>
    <r>
      <rPr>
        <vertAlign val="superscript"/>
        <sz val="12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4 сем</t>
    </r>
  </si>
  <si>
    <r>
      <t>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(к),3 сем Э 4 сем</t>
    </r>
  </si>
  <si>
    <r>
      <t>Э</t>
    </r>
    <r>
      <rPr>
        <sz val="12"/>
        <rFont val="Times New Roman"/>
        <family val="1"/>
        <charset val="204"/>
      </rPr>
      <t xml:space="preserve"> ,6сем</t>
    </r>
  </si>
  <si>
    <r>
      <t xml:space="preserve">Э </t>
    </r>
    <r>
      <rPr>
        <sz val="12"/>
        <rFont val="Times New Roman"/>
        <family val="1"/>
        <charset val="204"/>
      </rPr>
      <t xml:space="preserve"> 6 сем</t>
    </r>
  </si>
  <si>
    <t>Э 7сем</t>
  </si>
  <si>
    <r>
      <t>ДЗ(к)</t>
    </r>
    <r>
      <rPr>
        <vertAlign val="superscript"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>, 4сем</t>
    </r>
  </si>
  <si>
    <r>
      <t xml:space="preserve">ДЗ(к) </t>
    </r>
    <r>
      <rPr>
        <vertAlign val="superscript"/>
        <sz val="12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>,6сем</t>
    </r>
  </si>
  <si>
    <r>
      <t xml:space="preserve">    Дз(к)</t>
    </r>
    <r>
      <rPr>
        <vertAlign val="superscript"/>
        <sz val="12"/>
        <rFont val="Times New Roman"/>
        <family val="1"/>
        <charset val="204"/>
      </rPr>
      <t>15</t>
    </r>
    <r>
      <rPr>
        <sz val="12"/>
        <rFont val="Times New Roman"/>
        <family val="1"/>
        <charset val="204"/>
      </rPr>
      <t xml:space="preserve">, 4 сем </t>
    </r>
  </si>
  <si>
    <t xml:space="preserve">  Э(по модулю),      7 сем</t>
  </si>
  <si>
    <r>
      <t>ДЗ(3сем);       ДЗ(к)</t>
    </r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,7сем</t>
    </r>
  </si>
  <si>
    <t>Основы безопасности и защиты Родины</t>
  </si>
  <si>
    <r>
      <t xml:space="preserve"> </t>
    </r>
    <r>
      <rPr>
        <b/>
        <sz val="12"/>
        <rFont val="Times New Roman"/>
        <family val="1"/>
        <charset val="204"/>
      </rPr>
      <t xml:space="preserve">ПО Физическая культура , </t>
    </r>
    <r>
      <rPr>
        <sz val="12"/>
        <rFont val="Times New Roman"/>
        <family val="1"/>
        <charset val="204"/>
      </rPr>
      <t>экология</t>
    </r>
    <r>
      <rPr>
        <b/>
        <sz val="12"/>
        <rFont val="Times New Roman"/>
        <family val="1"/>
        <charset val="204"/>
      </rPr>
      <t xml:space="preserve"> и ОБЗР</t>
    </r>
  </si>
  <si>
    <t>30 IX   5    X</t>
  </si>
  <si>
    <t>28 Х         2  XI</t>
  </si>
  <si>
    <t>30 XII  4      I</t>
  </si>
  <si>
    <t>27   I     1    II</t>
  </si>
  <si>
    <t>24 II 1 III</t>
  </si>
  <si>
    <t>31 III 5 IV</t>
  </si>
  <si>
    <t>28 IV   3  V</t>
  </si>
  <si>
    <t>30  VI 5 VII</t>
  </si>
  <si>
    <t xml:space="preserve">28   VII   2   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</si>
</sst>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5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2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11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 Cyr"/>
      <charset val="204"/>
    </font>
    <font>
      <b/>
      <sz val="14"/>
      <name val="Arial"/>
      <family val="2"/>
      <charset val="204"/>
    </font>
    <font>
      <b/>
      <sz val="12"/>
      <color rgb="FFFF000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Arial"/>
      <family val="2"/>
      <charset val="204"/>
    </font>
    <font>
      <sz val="11"/>
      <name val="Arial Cyr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7" tint="-0.249977111117893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4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9"/>
      <name val="Arial"/>
      <family val="2"/>
      <charset val="204"/>
    </font>
    <font>
      <sz val="12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21" fillId="0" borderId="0"/>
    <xf numFmtId="0" fontId="47" fillId="0" borderId="0"/>
    <xf numFmtId="0" fontId="47" fillId="0" borderId="0"/>
    <xf numFmtId="0" fontId="49" fillId="0" borderId="0"/>
  </cellStyleXfs>
  <cellXfs count="4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0" xfId="0" applyFont="1" applyAlignment="1">
      <alignment horizontal="center"/>
    </xf>
    <xf numFmtId="0" fontId="12" fillId="0" borderId="1" xfId="0" applyFont="1" applyBorder="1"/>
    <xf numFmtId="0" fontId="11" fillId="0" borderId="5" xfId="0" applyFont="1" applyBorder="1" applyAlignment="1">
      <alignment wrapText="1"/>
    </xf>
    <xf numFmtId="0" fontId="11" fillId="2" borderId="1" xfId="0" applyFont="1" applyFill="1" applyBorder="1"/>
    <xf numFmtId="0" fontId="11" fillId="3" borderId="1" xfId="0" applyFont="1" applyFill="1" applyBorder="1"/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4" fillId="7" borderId="17" xfId="0" applyFont="1" applyFill="1" applyBorder="1" applyAlignment="1">
      <alignment vertical="center" wrapText="1"/>
    </xf>
    <xf numFmtId="0" fontId="14" fillId="8" borderId="18" xfId="0" applyFont="1" applyFill="1" applyBorder="1" applyAlignment="1">
      <alignment vertical="center" wrapText="1"/>
    </xf>
    <xf numFmtId="0" fontId="16" fillId="8" borderId="19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vertical="center" wrapText="1"/>
    </xf>
    <xf numFmtId="49" fontId="11" fillId="0" borderId="0" xfId="0" applyNumberFormat="1" applyFont="1"/>
    <xf numFmtId="49" fontId="11" fillId="0" borderId="1" xfId="0" applyNumberFormat="1" applyFont="1" applyBorder="1" applyAlignment="1">
      <alignment horizont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2" fontId="12" fillId="0" borderId="1" xfId="0" applyNumberFormat="1" applyFont="1" applyBorder="1"/>
    <xf numFmtId="0" fontId="19" fillId="0" borderId="1" xfId="0" applyFont="1" applyBorder="1"/>
    <xf numFmtId="0" fontId="20" fillId="0" borderId="1" xfId="0" applyFont="1" applyFill="1" applyBorder="1" applyAlignment="1">
      <alignment horizontal="center" vertical="center" wrapText="1"/>
    </xf>
    <xf numFmtId="0" fontId="13" fillId="0" borderId="0" xfId="1"/>
    <xf numFmtId="0" fontId="22" fillId="0" borderId="0" xfId="1" applyFont="1" applyBorder="1"/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16" fillId="0" borderId="0" xfId="1" applyFont="1"/>
    <xf numFmtId="0" fontId="22" fillId="0" borderId="0" xfId="1" applyFont="1"/>
    <xf numFmtId="0" fontId="13" fillId="0" borderId="0" xfId="1" applyAlignment="1">
      <alignment wrapText="1"/>
    </xf>
    <xf numFmtId="0" fontId="25" fillId="0" borderId="0" xfId="1" applyFont="1"/>
    <xf numFmtId="0" fontId="2" fillId="0" borderId="0" xfId="1" applyFont="1" applyAlignment="1">
      <alignment horizontal="left" indent="12"/>
    </xf>
    <xf numFmtId="0" fontId="23" fillId="0" borderId="0" xfId="1" applyFont="1"/>
    <xf numFmtId="0" fontId="5" fillId="0" borderId="0" xfId="1" applyFont="1" applyAlignment="1">
      <alignment horizontal="left" indent="3"/>
    </xf>
    <xf numFmtId="0" fontId="13" fillId="0" borderId="0" xfId="1" applyNumberFormat="1" applyAlignment="1">
      <alignment horizontal="center" vertical="center" wrapText="1"/>
    </xf>
    <xf numFmtId="0" fontId="29" fillId="0" borderId="16" xfId="1" applyNumberFormat="1" applyFont="1" applyBorder="1" applyAlignment="1">
      <alignment horizontal="center" vertical="center" wrapText="1"/>
    </xf>
    <xf numFmtId="0" fontId="29" fillId="0" borderId="33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9" fillId="0" borderId="37" xfId="1" applyFont="1" applyBorder="1" applyAlignment="1">
      <alignment horizontal="center" vertical="center" wrapText="1"/>
    </xf>
    <xf numFmtId="0" fontId="29" fillId="0" borderId="37" xfId="1" applyNumberFormat="1" applyFont="1" applyBorder="1" applyAlignment="1">
      <alignment horizontal="center" vertical="center" wrapText="1"/>
    </xf>
    <xf numFmtId="0" fontId="29" fillId="0" borderId="33" xfId="1" applyNumberFormat="1" applyFont="1" applyBorder="1" applyAlignment="1">
      <alignment horizontal="center" vertical="center" wrapText="1"/>
    </xf>
    <xf numFmtId="0" fontId="13" fillId="0" borderId="17" xfId="1" applyNumberFormat="1" applyBorder="1" applyAlignment="1">
      <alignment horizontal="center" vertical="center" wrapText="1"/>
    </xf>
    <xf numFmtId="0" fontId="29" fillId="0" borderId="34" xfId="1" applyNumberFormat="1" applyFont="1" applyBorder="1" applyAlignment="1">
      <alignment horizontal="center" vertical="center" wrapText="1"/>
    </xf>
    <xf numFmtId="0" fontId="17" fillId="0" borderId="34" xfId="1" applyNumberFormat="1" applyFont="1" applyBorder="1" applyAlignment="1">
      <alignment horizontal="center" vertical="center" wrapText="1"/>
    </xf>
    <xf numFmtId="0" fontId="17" fillId="0" borderId="17" xfId="1" applyNumberFormat="1" applyFont="1" applyBorder="1" applyAlignment="1">
      <alignment horizontal="center" vertical="center" wrapText="1"/>
    </xf>
    <xf numFmtId="0" fontId="17" fillId="0" borderId="3" xfId="1" applyNumberFormat="1" applyFont="1" applyBorder="1" applyAlignment="1">
      <alignment horizontal="center" vertical="center" wrapText="1"/>
    </xf>
    <xf numFmtId="0" fontId="29" fillId="0" borderId="18" xfId="1" applyNumberFormat="1" applyFont="1" applyBorder="1" applyAlignment="1">
      <alignment horizontal="center" vertical="center" wrapText="1"/>
    </xf>
    <xf numFmtId="0" fontId="13" fillId="0" borderId="15" xfId="1" applyNumberFormat="1" applyBorder="1" applyAlignment="1">
      <alignment horizontal="center" vertical="center" wrapText="1"/>
    </xf>
    <xf numFmtId="0" fontId="29" fillId="0" borderId="34" xfId="1" applyFont="1" applyBorder="1" applyAlignment="1">
      <alignment horizontal="center" vertical="center" wrapText="1"/>
    </xf>
    <xf numFmtId="0" fontId="29" fillId="0" borderId="17" xfId="1" applyNumberFormat="1" applyFont="1" applyBorder="1" applyAlignment="1">
      <alignment horizontal="center" vertical="center" wrapText="1"/>
    </xf>
    <xf numFmtId="0" fontId="29" fillId="0" borderId="38" xfId="1" applyFont="1" applyBorder="1" applyAlignment="1">
      <alignment horizontal="center" vertical="center" wrapText="1"/>
    </xf>
    <xf numFmtId="0" fontId="29" fillId="0" borderId="39" xfId="1" applyFont="1" applyBorder="1" applyAlignment="1">
      <alignment horizontal="center" vertical="center" wrapText="1"/>
    </xf>
    <xf numFmtId="0" fontId="16" fillId="0" borderId="17" xfId="1" applyNumberFormat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37" xfId="1" applyNumberFormat="1" applyFont="1" applyBorder="1" applyAlignment="1">
      <alignment horizontal="center" vertical="center" wrapText="1"/>
    </xf>
    <xf numFmtId="0" fontId="17" fillId="0" borderId="36" xfId="1" applyNumberFormat="1" applyFont="1" applyBorder="1" applyAlignment="1">
      <alignment horizontal="center" vertical="center" wrapText="1"/>
    </xf>
    <xf numFmtId="0" fontId="31" fillId="0" borderId="0" xfId="1" applyNumberFormat="1" applyFont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3" fillId="0" borderId="0" xfId="1" applyNumberFormat="1" applyBorder="1" applyAlignment="1">
      <alignment horizontal="center" vertical="center" wrapText="1"/>
    </xf>
    <xf numFmtId="0" fontId="28" fillId="0" borderId="40" xfId="1" applyNumberFormat="1" applyFont="1" applyBorder="1" applyAlignment="1">
      <alignment horizontal="center" vertical="center" wrapText="1"/>
    </xf>
    <xf numFmtId="0" fontId="28" fillId="0" borderId="41" xfId="1" applyNumberFormat="1" applyFont="1" applyBorder="1" applyAlignment="1">
      <alignment horizontal="center" vertical="center" wrapText="1"/>
    </xf>
    <xf numFmtId="0" fontId="28" fillId="0" borderId="26" xfId="1" applyNumberFormat="1" applyFont="1" applyBorder="1" applyAlignment="1">
      <alignment horizontal="center" vertical="center" wrapText="1"/>
    </xf>
    <xf numFmtId="0" fontId="28" fillId="0" borderId="0" xfId="1" applyNumberFormat="1" applyFont="1" applyBorder="1" applyAlignment="1">
      <alignment horizontal="center" vertical="center" wrapText="1"/>
    </xf>
    <xf numFmtId="0" fontId="28" fillId="0" borderId="27" xfId="1" applyNumberFormat="1" applyFont="1" applyBorder="1" applyAlignment="1">
      <alignment horizontal="center" vertical="center" wrapText="1"/>
    </xf>
    <xf numFmtId="0" fontId="16" fillId="0" borderId="0" xfId="1" applyNumberFormat="1" applyFont="1" applyBorder="1" applyAlignment="1">
      <alignment horizontal="center" vertical="center" wrapText="1"/>
    </xf>
    <xf numFmtId="0" fontId="16" fillId="0" borderId="27" xfId="1" applyNumberFormat="1" applyFont="1" applyBorder="1" applyAlignment="1">
      <alignment horizontal="center" vertical="center" wrapText="1"/>
    </xf>
    <xf numFmtId="0" fontId="16" fillId="0" borderId="26" xfId="1" applyNumberFormat="1" applyFont="1" applyBorder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 wrapText="1"/>
    </xf>
    <xf numFmtId="0" fontId="32" fillId="0" borderId="0" xfId="1" applyNumberFormat="1" applyFont="1" applyAlignment="1">
      <alignment horizontal="center" vertical="center" wrapText="1"/>
    </xf>
    <xf numFmtId="0" fontId="33" fillId="0" borderId="0" xfId="1" applyNumberFormat="1" applyFont="1" applyAlignment="1">
      <alignment horizontal="center" vertical="center" wrapText="1"/>
    </xf>
    <xf numFmtId="0" fontId="33" fillId="0" borderId="0" xfId="1" applyNumberFormat="1" applyFont="1" applyBorder="1" applyAlignment="1">
      <alignment horizontal="center" vertical="center" wrapText="1"/>
    </xf>
    <xf numFmtId="0" fontId="34" fillId="0" borderId="0" xfId="1" applyNumberFormat="1" applyFont="1" applyBorder="1" applyAlignment="1">
      <alignment horizontal="center" vertical="center" wrapText="1"/>
    </xf>
    <xf numFmtId="0" fontId="13" fillId="0" borderId="0" xfId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0" borderId="0" xfId="1" applyFont="1" applyAlignment="1"/>
    <xf numFmtId="0" fontId="16" fillId="0" borderId="1" xfId="1" applyFont="1" applyBorder="1" applyAlignment="1">
      <alignment horizontal="center"/>
    </xf>
    <xf numFmtId="0" fontId="13" fillId="0" borderId="1" xfId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/>
    <xf numFmtId="0" fontId="0" fillId="6" borderId="1" xfId="0" applyFill="1" applyBorder="1"/>
    <xf numFmtId="0" fontId="11" fillId="6" borderId="1" xfId="0" applyFont="1" applyFill="1" applyBorder="1"/>
    <xf numFmtId="0" fontId="29" fillId="0" borderId="4" xfId="1" applyFont="1" applyBorder="1" applyAlignment="1">
      <alignment horizontal="center" vertical="center" wrapText="1"/>
    </xf>
    <xf numFmtId="0" fontId="12" fillId="8" borderId="1" xfId="0" applyFont="1" applyFill="1" applyBorder="1"/>
    <xf numFmtId="0" fontId="0" fillId="8" borderId="1" xfId="0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10" fillId="8" borderId="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justify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/>
    <xf numFmtId="0" fontId="12" fillId="4" borderId="1" xfId="0" applyFont="1" applyFill="1" applyBorder="1"/>
    <xf numFmtId="0" fontId="45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0" xfId="3"/>
    <xf numFmtId="0" fontId="47" fillId="0" borderId="0" xfId="3" applyAlignment="1">
      <alignment horizontal="center" vertical="center"/>
    </xf>
    <xf numFmtId="0" fontId="12" fillId="0" borderId="0" xfId="3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 vertical="center"/>
    </xf>
    <xf numFmtId="0" fontId="47" fillId="0" borderId="0" xfId="3" applyAlignment="1">
      <alignment horizontal="left" vertical="center"/>
    </xf>
    <xf numFmtId="0" fontId="47" fillId="0" borderId="0" xfId="3" applyAlignment="1">
      <alignment horizontal="left" vertical="top"/>
    </xf>
    <xf numFmtId="0" fontId="47" fillId="0" borderId="0" xfId="3" applyNumberFormat="1"/>
    <xf numFmtId="0" fontId="38" fillId="0" borderId="0" xfId="3" applyFont="1" applyAlignment="1">
      <alignment horizontal="center" vertical="center"/>
    </xf>
    <xf numFmtId="0" fontId="13" fillId="6" borderId="5" xfId="1" applyFill="1" applyBorder="1" applyAlignment="1">
      <alignment horizontal="left"/>
    </xf>
    <xf numFmtId="0" fontId="13" fillId="6" borderId="6" xfId="1" applyFill="1" applyBorder="1" applyAlignment="1">
      <alignment horizontal="left"/>
    </xf>
    <xf numFmtId="0" fontId="13" fillId="6" borderId="7" xfId="1" applyFill="1" applyBorder="1" applyAlignment="1">
      <alignment horizontal="left"/>
    </xf>
    <xf numFmtId="0" fontId="0" fillId="7" borderId="1" xfId="0" applyFill="1" applyBorder="1"/>
    <xf numFmtId="0" fontId="36" fillId="6" borderId="16" xfId="0" applyFont="1" applyFill="1" applyBorder="1" applyAlignment="1">
      <alignment vertical="center" wrapText="1"/>
    </xf>
    <xf numFmtId="0" fontId="13" fillId="6" borderId="16" xfId="0" applyFont="1" applyFill="1" applyBorder="1" applyAlignment="1">
      <alignment vertical="center" wrapText="1"/>
    </xf>
    <xf numFmtId="0" fontId="13" fillId="6" borderId="17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0" fontId="28" fillId="6" borderId="32" xfId="1" applyFont="1" applyFill="1" applyBorder="1" applyAlignment="1">
      <alignment horizontal="center" vertical="center" wrapText="1"/>
    </xf>
    <xf numFmtId="0" fontId="28" fillId="6" borderId="29" xfId="1" applyFont="1" applyFill="1" applyBorder="1" applyAlignment="1">
      <alignment horizontal="center" vertical="center" wrapText="1"/>
    </xf>
    <xf numFmtId="0" fontId="28" fillId="6" borderId="42" xfId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50" fillId="4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top" wrapText="1"/>
    </xf>
    <xf numFmtId="0" fontId="41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0" fillId="7" borderId="0" xfId="0" applyNumberFormat="1" applyFill="1"/>
    <xf numFmtId="0" fontId="42" fillId="6" borderId="1" xfId="0" applyFont="1" applyFill="1" applyBorder="1"/>
    <xf numFmtId="0" fontId="43" fillId="6" borderId="1" xfId="0" applyFont="1" applyFill="1" applyBorder="1"/>
    <xf numFmtId="49" fontId="6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44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39" fillId="5" borderId="1" xfId="0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right"/>
    </xf>
    <xf numFmtId="0" fontId="51" fillId="6" borderId="1" xfId="0" applyFont="1" applyFill="1" applyBorder="1"/>
    <xf numFmtId="0" fontId="39" fillId="5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52" fillId="7" borderId="1" xfId="0" applyFont="1" applyFill="1" applyBorder="1" applyAlignment="1">
      <alignment vertical="center"/>
    </xf>
    <xf numFmtId="0" fontId="44" fillId="7" borderId="1" xfId="0" applyFont="1" applyFill="1" applyBorder="1" applyAlignment="1">
      <alignment vertical="center"/>
    </xf>
    <xf numFmtId="0" fontId="53" fillId="7" borderId="1" xfId="0" applyFont="1" applyFill="1" applyBorder="1" applyAlignment="1">
      <alignment horizontal="center" vertical="center" wrapText="1"/>
    </xf>
    <xf numFmtId="0" fontId="28" fillId="6" borderId="29" xfId="1" applyFont="1" applyFill="1" applyBorder="1" applyAlignment="1">
      <alignment horizontal="center" vertical="center" wrapText="1"/>
    </xf>
    <xf numFmtId="0" fontId="44" fillId="5" borderId="1" xfId="0" applyFont="1" applyFill="1" applyBorder="1"/>
    <xf numFmtId="0" fontId="52" fillId="5" borderId="1" xfId="0" applyFont="1" applyFill="1" applyBorder="1"/>
    <xf numFmtId="0" fontId="55" fillId="6" borderId="1" xfId="0" applyFont="1" applyFill="1" applyBorder="1"/>
    <xf numFmtId="0" fontId="28" fillId="6" borderId="25" xfId="1" applyFont="1" applyFill="1" applyBorder="1" applyAlignment="1">
      <alignment horizontal="center" vertical="center" wrapText="1"/>
    </xf>
    <xf numFmtId="0" fontId="56" fillId="0" borderId="1" xfId="0" applyFont="1" applyBorder="1" applyAlignment="1">
      <alignment wrapText="1"/>
    </xf>
    <xf numFmtId="0" fontId="8" fillId="5" borderId="1" xfId="0" applyFont="1" applyFill="1" applyBorder="1"/>
    <xf numFmtId="0" fontId="8" fillId="3" borderId="1" xfId="0" applyFont="1" applyFill="1" applyBorder="1"/>
    <xf numFmtId="0" fontId="44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9" fillId="0" borderId="20" xfId="1" applyFont="1" applyBorder="1" applyAlignment="1">
      <alignment horizontal="center" vertical="center" wrapText="1"/>
    </xf>
    <xf numFmtId="0" fontId="17" fillId="0" borderId="33" xfId="1" applyNumberFormat="1" applyFont="1" applyBorder="1" applyAlignment="1">
      <alignment horizontal="center" vertical="center" wrapText="1"/>
    </xf>
    <xf numFmtId="0" fontId="17" fillId="0" borderId="15" xfId="1" applyNumberFormat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41" xfId="1" applyFont="1" applyBorder="1" applyAlignment="1">
      <alignment horizontal="center" vertical="center" wrapText="1"/>
    </xf>
    <xf numFmtId="0" fontId="59" fillId="6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9" fontId="11" fillId="0" borderId="2" xfId="0" applyNumberFormat="1" applyFont="1" applyBorder="1" applyAlignment="1">
      <alignment wrapText="1"/>
    </xf>
    <xf numFmtId="49" fontId="11" fillId="0" borderId="3" xfId="0" applyNumberFormat="1" applyFont="1" applyBorder="1" applyAlignment="1">
      <alignment wrapText="1"/>
    </xf>
    <xf numFmtId="0" fontId="47" fillId="0" borderId="0" xfId="3" applyAlignment="1">
      <alignment horizontal="center"/>
    </xf>
    <xf numFmtId="0" fontId="12" fillId="0" borderId="0" xfId="0" applyFont="1"/>
    <xf numFmtId="0" fontId="51" fillId="0" borderId="0" xfId="0" applyFont="1"/>
    <xf numFmtId="0" fontId="51" fillId="0" borderId="2" xfId="0" applyFont="1" applyBorder="1" applyAlignment="1">
      <alignment wrapText="1"/>
    </xf>
    <xf numFmtId="0" fontId="51" fillId="0" borderId="3" xfId="0" applyFont="1" applyBorder="1" applyAlignment="1">
      <alignment wrapText="1"/>
    </xf>
    <xf numFmtId="0" fontId="51" fillId="0" borderId="1" xfId="0" applyFont="1" applyBorder="1" applyAlignment="1">
      <alignment horizontal="center"/>
    </xf>
    <xf numFmtId="0" fontId="3" fillId="0" borderId="0" xfId="0" applyFont="1"/>
    <xf numFmtId="0" fontId="3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1" fillId="6" borderId="1" xfId="0" applyFont="1" applyFill="1" applyBorder="1" applyAlignment="1">
      <alignment vertical="center" wrapText="1"/>
    </xf>
    <xf numFmtId="0" fontId="51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vertical="center" wrapText="1"/>
    </xf>
    <xf numFmtId="0" fontId="43" fillId="0" borderId="0" xfId="0" applyFont="1"/>
    <xf numFmtId="0" fontId="51" fillId="0" borderId="2" xfId="0" applyFont="1" applyBorder="1" applyAlignment="1"/>
    <xf numFmtId="0" fontId="51" fillId="0" borderId="3" xfId="0" applyFont="1" applyBorder="1" applyAlignment="1"/>
    <xf numFmtId="0" fontId="36" fillId="0" borderId="1" xfId="0" applyFont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51" fillId="6" borderId="5" xfId="0" applyFont="1" applyFill="1" applyBorder="1" applyAlignment="1">
      <alignment vertical="center" wrapText="1"/>
    </xf>
    <xf numFmtId="0" fontId="51" fillId="6" borderId="1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vertical="center" wrapText="1"/>
    </xf>
    <xf numFmtId="0" fontId="36" fillId="6" borderId="14" xfId="0" applyFont="1" applyFill="1" applyBorder="1" applyAlignment="1">
      <alignment vertical="center" wrapText="1"/>
    </xf>
    <xf numFmtId="0" fontId="13" fillId="6" borderId="5" xfId="1" applyFill="1" applyBorder="1" applyAlignment="1">
      <alignment horizontal="left"/>
    </xf>
    <xf numFmtId="0" fontId="13" fillId="6" borderId="6" xfId="1" applyFill="1" applyBorder="1" applyAlignment="1">
      <alignment horizontal="left"/>
    </xf>
    <xf numFmtId="0" fontId="13" fillId="6" borderId="7" xfId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0" fillId="0" borderId="1" xfId="0" applyFill="1" applyBorder="1"/>
    <xf numFmtId="0" fontId="43" fillId="8" borderId="1" xfId="0" applyFont="1" applyFill="1" applyBorder="1"/>
    <xf numFmtId="0" fontId="0" fillId="8" borderId="1" xfId="0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left" vertical="center" wrapText="1"/>
    </xf>
    <xf numFmtId="0" fontId="1" fillId="8" borderId="16" xfId="0" applyFont="1" applyFill="1" applyBorder="1" applyAlignment="1">
      <alignment vertical="center" wrapText="1"/>
    </xf>
    <xf numFmtId="0" fontId="61" fillId="8" borderId="1" xfId="0" applyFont="1" applyFill="1" applyBorder="1" applyAlignment="1">
      <alignment vertical="center" wrapText="1"/>
    </xf>
    <xf numFmtId="0" fontId="62" fillId="6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4" fillId="7" borderId="15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17" fillId="7" borderId="7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0" fontId="17" fillId="7" borderId="16" xfId="0" applyFont="1" applyFill="1" applyBorder="1" applyAlignment="1">
      <alignment vertical="center" wrapText="1"/>
    </xf>
    <xf numFmtId="0" fontId="17" fillId="8" borderId="43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58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51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left" vertical="center" wrapText="1"/>
    </xf>
    <xf numFmtId="0" fontId="63" fillId="0" borderId="0" xfId="3" applyFont="1"/>
    <xf numFmtId="0" fontId="16" fillId="10" borderId="23" xfId="0" applyNumberFormat="1" applyFont="1" applyFill="1" applyBorder="1" applyAlignment="1">
      <alignment horizontal="center" vertical="center" wrapText="1"/>
    </xf>
    <xf numFmtId="0" fontId="16" fillId="10" borderId="0" xfId="0" applyNumberFormat="1" applyFont="1" applyFill="1" applyBorder="1" applyAlignment="1">
      <alignment horizontal="center" vertical="center" wrapText="1"/>
    </xf>
    <xf numFmtId="0" fontId="28" fillId="0" borderId="14" xfId="0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 vertical="center" wrapText="1"/>
    </xf>
    <xf numFmtId="0" fontId="28" fillId="0" borderId="30" xfId="0" applyNumberFormat="1" applyFont="1" applyBorder="1" applyAlignment="1">
      <alignment horizontal="center" vertical="center" wrapText="1"/>
    </xf>
    <xf numFmtId="0" fontId="28" fillId="10" borderId="14" xfId="0" applyNumberFormat="1" applyFont="1" applyFill="1" applyBorder="1" applyAlignment="1">
      <alignment horizontal="center" vertical="center" wrapText="1"/>
    </xf>
    <xf numFmtId="0" fontId="28" fillId="0" borderId="31" xfId="0" applyNumberFormat="1" applyFont="1" applyBorder="1" applyAlignment="1">
      <alignment horizontal="center" vertical="center" wrapText="1"/>
    </xf>
    <xf numFmtId="0" fontId="28" fillId="0" borderId="47" xfId="0" applyNumberFormat="1" applyFont="1" applyBorder="1" applyAlignment="1">
      <alignment horizontal="center" vertical="center" wrapText="1"/>
    </xf>
    <xf numFmtId="0" fontId="28" fillId="0" borderId="3" xfId="0" applyNumberFormat="1" applyFont="1" applyBorder="1" applyAlignment="1">
      <alignment horizontal="center" vertical="center" wrapText="1"/>
    </xf>
    <xf numFmtId="0" fontId="28" fillId="0" borderId="48" xfId="0" applyNumberFormat="1" applyFont="1" applyBorder="1" applyAlignment="1">
      <alignment horizontal="center" vertical="center" wrapText="1"/>
    </xf>
    <xf numFmtId="0" fontId="16" fillId="0" borderId="30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6" fillId="10" borderId="15" xfId="0" applyNumberFormat="1" applyFont="1" applyFill="1" applyBorder="1" applyAlignment="1">
      <alignment horizontal="center" vertical="center" wrapText="1"/>
    </xf>
    <xf numFmtId="0" fontId="16" fillId="0" borderId="48" xfId="0" applyNumberFormat="1" applyFont="1" applyBorder="1" applyAlignment="1">
      <alignment horizontal="center" vertical="center" wrapText="1"/>
    </xf>
    <xf numFmtId="0" fontId="16" fillId="10" borderId="42" xfId="0" applyNumberFormat="1" applyFont="1" applyFill="1" applyBorder="1" applyAlignment="1">
      <alignment horizontal="center" vertical="center" wrapText="1"/>
    </xf>
    <xf numFmtId="0" fontId="16" fillId="0" borderId="24" xfId="0" applyNumberFormat="1" applyFont="1" applyBorder="1" applyAlignment="1">
      <alignment horizontal="center" vertical="center" wrapText="1"/>
    </xf>
    <xf numFmtId="0" fontId="16" fillId="0" borderId="31" xfId="0" applyNumberFormat="1" applyFont="1" applyBorder="1" applyAlignment="1">
      <alignment horizontal="center" vertical="center" wrapText="1"/>
    </xf>
    <xf numFmtId="0" fontId="28" fillId="0" borderId="33" xfId="0" applyNumberFormat="1" applyFont="1" applyBorder="1" applyAlignment="1">
      <alignment horizontal="center" vertical="center" wrapText="1"/>
    </xf>
    <xf numFmtId="0" fontId="28" fillId="0" borderId="34" xfId="0" applyNumberFormat="1" applyFont="1" applyBorder="1" applyAlignment="1">
      <alignment horizontal="center" vertical="center" wrapText="1"/>
    </xf>
    <xf numFmtId="0" fontId="28" fillId="0" borderId="35" xfId="0" applyNumberFormat="1" applyFont="1" applyBorder="1" applyAlignment="1">
      <alignment horizontal="center" vertical="center" wrapText="1"/>
    </xf>
    <xf numFmtId="0" fontId="28" fillId="10" borderId="33" xfId="0" applyNumberFormat="1" applyFont="1" applyFill="1" applyBorder="1" applyAlignment="1">
      <alignment horizontal="center" vertical="center" wrapText="1"/>
    </xf>
    <xf numFmtId="0" fontId="28" fillId="0" borderId="18" xfId="0" applyNumberFormat="1" applyFont="1" applyBorder="1" applyAlignment="1">
      <alignment horizontal="center" vertical="center" wrapText="1"/>
    </xf>
    <xf numFmtId="0" fontId="28" fillId="0" borderId="36" xfId="0" applyNumberFormat="1" applyFont="1" applyBorder="1" applyAlignment="1">
      <alignment horizontal="center" vertical="center" wrapText="1"/>
    </xf>
    <xf numFmtId="0" fontId="28" fillId="10" borderId="18" xfId="0" applyNumberFormat="1" applyFont="1" applyFill="1" applyBorder="1" applyAlignment="1">
      <alignment horizontal="center" vertical="center" wrapText="1"/>
    </xf>
    <xf numFmtId="0" fontId="28" fillId="0" borderId="19" xfId="0" applyNumberFormat="1" applyFont="1" applyBorder="1" applyAlignment="1">
      <alignment horizontal="center" vertical="center" wrapText="1"/>
    </xf>
    <xf numFmtId="0" fontId="16" fillId="0" borderId="35" xfId="0" applyNumberFormat="1" applyFont="1" applyBorder="1" applyAlignment="1">
      <alignment horizontal="center" vertical="center" wrapText="1"/>
    </xf>
    <xf numFmtId="0" fontId="16" fillId="0" borderId="33" xfId="0" applyNumberFormat="1" applyFont="1" applyBorder="1" applyAlignment="1">
      <alignment horizontal="center" vertical="center" wrapText="1"/>
    </xf>
    <xf numFmtId="0" fontId="16" fillId="0" borderId="34" xfId="0" applyNumberFormat="1" applyFont="1" applyBorder="1" applyAlignment="1">
      <alignment horizontal="center" vertical="center" wrapText="1"/>
    </xf>
    <xf numFmtId="0" fontId="16" fillId="10" borderId="34" xfId="0" applyNumberFormat="1" applyFont="1" applyFill="1" applyBorder="1" applyAlignment="1">
      <alignment horizontal="center" vertical="center" wrapText="1"/>
    </xf>
    <xf numFmtId="0" fontId="16" fillId="0" borderId="19" xfId="0" applyNumberFormat="1" applyFont="1" applyBorder="1" applyAlignment="1">
      <alignment horizontal="center" vertical="center" wrapText="1"/>
    </xf>
    <xf numFmtId="0" fontId="16" fillId="0" borderId="29" xfId="0" applyNumberFormat="1" applyFont="1" applyBorder="1" applyAlignment="1">
      <alignment horizontal="center" vertical="center" wrapText="1"/>
    </xf>
    <xf numFmtId="0" fontId="16" fillId="0" borderId="36" xfId="0" applyNumberFormat="1" applyFont="1" applyBorder="1" applyAlignment="1">
      <alignment horizontal="center" vertical="center" wrapText="1"/>
    </xf>
    <xf numFmtId="0" fontId="27" fillId="0" borderId="0" xfId="1" applyFont="1" applyAlignment="1">
      <alignment horizontal="center"/>
    </xf>
    <xf numFmtId="0" fontId="5" fillId="0" borderId="0" xfId="1" applyFont="1" applyBorder="1" applyAlignment="1">
      <alignment horizontal="right"/>
    </xf>
    <xf numFmtId="0" fontId="23" fillId="0" borderId="0" xfId="1" applyFont="1" applyBorder="1" applyAlignment="1">
      <alignment horizontal="right"/>
    </xf>
    <xf numFmtId="0" fontId="22" fillId="0" borderId="0" xfId="1" applyFont="1" applyBorder="1" applyAlignment="1">
      <alignment horizontal="right"/>
    </xf>
    <xf numFmtId="0" fontId="25" fillId="0" borderId="0" xfId="1" applyFont="1" applyBorder="1" applyAlignment="1">
      <alignment horizontal="right"/>
    </xf>
    <xf numFmtId="0" fontId="13" fillId="0" borderId="0" xfId="1" applyBorder="1" applyAlignment="1">
      <alignment horizontal="right"/>
    </xf>
    <xf numFmtId="0" fontId="16" fillId="0" borderId="0" xfId="1" applyFont="1" applyAlignment="1">
      <alignment horizontal="left"/>
    </xf>
    <xf numFmtId="0" fontId="26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13" fillId="0" borderId="0" xfId="1" applyAlignment="1">
      <alignment horizontal="center"/>
    </xf>
    <xf numFmtId="0" fontId="25" fillId="0" borderId="0" xfId="1" applyFont="1" applyAlignment="1">
      <alignment horizontal="center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/>
    </xf>
    <xf numFmtId="0" fontId="26" fillId="0" borderId="0" xfId="1" applyNumberFormat="1" applyFont="1" applyAlignment="1">
      <alignment horizontal="center" vertical="center" wrapText="1"/>
    </xf>
    <xf numFmtId="0" fontId="17" fillId="0" borderId="20" xfId="1" applyNumberFormat="1" applyFont="1" applyBorder="1" applyAlignment="1">
      <alignment horizontal="center" vertical="center" wrapText="1"/>
    </xf>
    <xf numFmtId="0" fontId="13" fillId="0" borderId="20" xfId="1" applyNumberFormat="1" applyBorder="1" applyAlignment="1">
      <alignment horizontal="center" vertical="center" wrapText="1"/>
    </xf>
    <xf numFmtId="0" fontId="28" fillId="0" borderId="21" xfId="1" applyNumberFormat="1" applyFont="1" applyBorder="1" applyAlignment="1">
      <alignment horizontal="center" vertical="center" wrapText="1"/>
    </xf>
    <xf numFmtId="0" fontId="28" fillId="0" borderId="25" xfId="1" applyNumberFormat="1" applyFont="1" applyBorder="1" applyAlignment="1">
      <alignment horizontal="center" vertical="center" wrapText="1"/>
    </xf>
    <xf numFmtId="0" fontId="28" fillId="0" borderId="32" xfId="1" applyNumberFormat="1" applyFont="1" applyBorder="1" applyAlignment="1">
      <alignment horizontal="center" vertical="center" wrapText="1"/>
    </xf>
    <xf numFmtId="0" fontId="28" fillId="0" borderId="22" xfId="0" applyNumberFormat="1" applyFont="1" applyBorder="1" applyAlignment="1">
      <alignment horizontal="center" vertical="center" wrapText="1"/>
    </xf>
    <xf numFmtId="0" fontId="28" fillId="0" borderId="23" xfId="0" applyNumberFormat="1" applyFont="1" applyBorder="1" applyAlignment="1">
      <alignment horizontal="center" vertical="center" wrapText="1"/>
    </xf>
    <xf numFmtId="0" fontId="28" fillId="0" borderId="24" xfId="0" applyNumberFormat="1" applyFont="1" applyBorder="1" applyAlignment="1">
      <alignment horizontal="center" vertical="center" wrapText="1"/>
    </xf>
    <xf numFmtId="0" fontId="28" fillId="0" borderId="26" xfId="0" applyNumberFormat="1" applyFont="1" applyBorder="1" applyAlignment="1">
      <alignment horizontal="center" vertical="center" wrapText="1"/>
    </xf>
    <xf numFmtId="0" fontId="28" fillId="0" borderId="0" xfId="0" applyNumberFormat="1" applyFont="1" applyBorder="1" applyAlignment="1">
      <alignment horizontal="center" vertical="center" wrapText="1"/>
    </xf>
    <xf numFmtId="0" fontId="28" fillId="0" borderId="27" xfId="0" applyNumberFormat="1" applyFont="1" applyBorder="1" applyAlignment="1">
      <alignment horizontal="center" vertical="center" wrapText="1"/>
    </xf>
    <xf numFmtId="0" fontId="28" fillId="0" borderId="28" xfId="0" applyNumberFormat="1" applyFont="1" applyBorder="1" applyAlignment="1">
      <alignment horizontal="center" vertical="center" wrapText="1"/>
    </xf>
    <xf numFmtId="0" fontId="28" fillId="0" borderId="20" xfId="0" applyNumberFormat="1" applyFont="1" applyBorder="1" applyAlignment="1">
      <alignment horizontal="center" vertical="center" wrapText="1"/>
    </xf>
    <xf numFmtId="0" fontId="28" fillId="0" borderId="29" xfId="0" applyNumberFormat="1" applyFont="1" applyBorder="1" applyAlignment="1">
      <alignment horizontal="center" vertical="center" wrapText="1"/>
    </xf>
    <xf numFmtId="0" fontId="28" fillId="0" borderId="21" xfId="0" applyNumberFormat="1" applyFont="1" applyBorder="1" applyAlignment="1">
      <alignment horizontal="center" vertical="center" wrapText="1"/>
    </xf>
    <xf numFmtId="0" fontId="28" fillId="0" borderId="25" xfId="0" applyNumberFormat="1" applyFont="1" applyBorder="1" applyAlignment="1">
      <alignment horizontal="center" vertical="center" wrapText="1"/>
    </xf>
    <xf numFmtId="0" fontId="28" fillId="0" borderId="32" xfId="0" applyNumberFormat="1" applyFont="1" applyBorder="1" applyAlignment="1">
      <alignment horizontal="center" vertical="center" wrapText="1"/>
    </xf>
    <xf numFmtId="0" fontId="16" fillId="0" borderId="21" xfId="0" applyNumberFormat="1" applyFont="1" applyBorder="1" applyAlignment="1">
      <alignment horizontal="center" vertical="center" wrapText="1"/>
    </xf>
    <xf numFmtId="0" fontId="16" fillId="0" borderId="25" xfId="0" applyNumberFormat="1" applyFont="1" applyBorder="1" applyAlignment="1">
      <alignment horizontal="center" vertical="center" wrapText="1"/>
    </xf>
    <xf numFmtId="0" fontId="16" fillId="0" borderId="32" xfId="0" applyNumberFormat="1" applyFont="1" applyBorder="1" applyAlignment="1">
      <alignment horizontal="center" vertical="center" wrapText="1"/>
    </xf>
    <xf numFmtId="0" fontId="16" fillId="0" borderId="22" xfId="0" applyNumberFormat="1" applyFont="1" applyBorder="1" applyAlignment="1">
      <alignment horizontal="center" vertical="center" wrapText="1"/>
    </xf>
    <xf numFmtId="0" fontId="16" fillId="0" borderId="23" xfId="0" applyNumberFormat="1" applyFont="1" applyBorder="1" applyAlignment="1">
      <alignment horizontal="center" vertical="center" wrapText="1"/>
    </xf>
    <xf numFmtId="0" fontId="16" fillId="0" borderId="24" xfId="0" applyNumberFormat="1" applyFont="1" applyBorder="1" applyAlignment="1">
      <alignment horizontal="center" vertical="center" wrapText="1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16" fillId="0" borderId="28" xfId="0" applyNumberFormat="1" applyFont="1" applyBorder="1" applyAlignment="1">
      <alignment horizontal="center" vertical="center" wrapText="1"/>
    </xf>
    <xf numFmtId="0" fontId="16" fillId="0" borderId="20" xfId="0" applyNumberFormat="1" applyFont="1" applyBorder="1" applyAlignment="1">
      <alignment horizontal="center" vertical="center" wrapText="1"/>
    </xf>
    <xf numFmtId="0" fontId="16" fillId="0" borderId="29" xfId="0" applyNumberFormat="1" applyFont="1" applyBorder="1" applyAlignment="1">
      <alignment horizontal="center" vertical="center" wrapText="1"/>
    </xf>
    <xf numFmtId="0" fontId="16" fillId="0" borderId="40" xfId="1" applyNumberFormat="1" applyFont="1" applyBorder="1" applyAlignment="1">
      <alignment horizontal="center" vertical="center" wrapText="1"/>
    </xf>
    <xf numFmtId="0" fontId="16" fillId="0" borderId="41" xfId="1" applyNumberFormat="1" applyFont="1" applyBorder="1" applyAlignment="1">
      <alignment horizontal="center" vertical="center" wrapText="1"/>
    </xf>
    <xf numFmtId="0" fontId="16" fillId="0" borderId="0" xfId="1" applyNumberFormat="1" applyFont="1" applyBorder="1" applyAlignment="1">
      <alignment horizontal="left" vertical="center" wrapText="1"/>
    </xf>
    <xf numFmtId="0" fontId="16" fillId="10" borderId="21" xfId="0" applyNumberFormat="1" applyFont="1" applyFill="1" applyBorder="1" applyAlignment="1">
      <alignment horizontal="center" vertical="center" wrapText="1"/>
    </xf>
    <xf numFmtId="0" fontId="16" fillId="10" borderId="25" xfId="0" applyNumberFormat="1" applyFont="1" applyFill="1" applyBorder="1" applyAlignment="1">
      <alignment horizontal="center" vertical="center" wrapText="1"/>
    </xf>
    <xf numFmtId="0" fontId="16" fillId="10" borderId="32" xfId="0" applyNumberFormat="1" applyFont="1" applyFill="1" applyBorder="1" applyAlignment="1">
      <alignment horizontal="center" vertical="center" wrapText="1"/>
    </xf>
    <xf numFmtId="0" fontId="16" fillId="0" borderId="44" xfId="0" applyNumberFormat="1" applyFont="1" applyBorder="1" applyAlignment="1">
      <alignment horizontal="center" vertical="center" wrapText="1"/>
    </xf>
    <xf numFmtId="0" fontId="16" fillId="0" borderId="45" xfId="0" applyNumberFormat="1" applyFont="1" applyBorder="1" applyAlignment="1">
      <alignment horizontal="center" vertical="center" wrapText="1"/>
    </xf>
    <xf numFmtId="0" fontId="16" fillId="0" borderId="46" xfId="0" applyNumberFormat="1" applyFont="1" applyBorder="1" applyAlignment="1">
      <alignment horizontal="center" vertical="center" wrapText="1"/>
    </xf>
    <xf numFmtId="0" fontId="17" fillId="0" borderId="16" xfId="1" applyNumberFormat="1" applyFont="1" applyBorder="1" applyAlignment="1">
      <alignment horizontal="center" vertical="center" wrapText="1"/>
    </xf>
    <xf numFmtId="0" fontId="17" fillId="0" borderId="39" xfId="1" applyNumberFormat="1" applyFont="1" applyBorder="1" applyAlignment="1">
      <alignment horizontal="center" vertical="center" wrapText="1"/>
    </xf>
    <xf numFmtId="0" fontId="28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28" fillId="0" borderId="40" xfId="1" applyNumberFormat="1" applyFont="1" applyBorder="1" applyAlignment="1">
      <alignment horizontal="center" vertical="center" wrapText="1"/>
    </xf>
    <xf numFmtId="0" fontId="28" fillId="0" borderId="41" xfId="1" applyNumberFormat="1" applyFont="1" applyBorder="1" applyAlignment="1">
      <alignment horizontal="center" vertical="center" wrapText="1"/>
    </xf>
    <xf numFmtId="0" fontId="30" fillId="0" borderId="0" xfId="1" applyNumberFormat="1" applyFont="1" applyBorder="1" applyAlignment="1">
      <alignment horizontal="left" vertical="center" wrapText="1"/>
    </xf>
    <xf numFmtId="0" fontId="26" fillId="0" borderId="0" xfId="1" applyFont="1" applyBorder="1" applyAlignment="1">
      <alignment horizontal="left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0" fontId="13" fillId="0" borderId="24" xfId="1" applyBorder="1"/>
    <xf numFmtId="0" fontId="13" fillId="0" borderId="26" xfId="1" applyBorder="1"/>
    <xf numFmtId="0" fontId="13" fillId="0" borderId="27" xfId="1" applyBorder="1"/>
    <xf numFmtId="0" fontId="13" fillId="0" borderId="28" xfId="1" applyBorder="1"/>
    <xf numFmtId="0" fontId="13" fillId="0" borderId="29" xfId="1" applyBorder="1"/>
    <xf numFmtId="0" fontId="28" fillId="0" borderId="40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 wrapText="1"/>
    </xf>
    <xf numFmtId="0" fontId="28" fillId="0" borderId="41" xfId="1" applyFont="1" applyBorder="1" applyAlignment="1">
      <alignment horizontal="center" vertical="center" wrapText="1"/>
    </xf>
    <xf numFmtId="0" fontId="57" fillId="0" borderId="22" xfId="1" applyFont="1" applyBorder="1" applyAlignment="1">
      <alignment horizontal="center" vertical="center" wrapText="1"/>
    </xf>
    <xf numFmtId="0" fontId="57" fillId="0" borderId="24" xfId="1" applyFont="1" applyBorder="1" applyAlignment="1">
      <alignment horizontal="center" vertical="center" wrapText="1"/>
    </xf>
    <xf numFmtId="0" fontId="57" fillId="0" borderId="26" xfId="1" applyFont="1" applyBorder="1" applyAlignment="1">
      <alignment horizontal="center" vertical="center" wrapText="1"/>
    </xf>
    <xf numFmtId="0" fontId="57" fillId="0" borderId="27" xfId="1" applyFont="1" applyBorder="1" applyAlignment="1">
      <alignment horizontal="center" vertical="center" wrapText="1"/>
    </xf>
    <xf numFmtId="0" fontId="57" fillId="0" borderId="28" xfId="1" applyFont="1" applyBorder="1" applyAlignment="1">
      <alignment horizontal="center" vertical="center" wrapText="1"/>
    </xf>
    <xf numFmtId="0" fontId="57" fillId="0" borderId="29" xfId="1" applyFont="1" applyBorder="1" applyAlignment="1">
      <alignment horizontal="center" vertical="center" wrapText="1"/>
    </xf>
    <xf numFmtId="0" fontId="28" fillId="6" borderId="28" xfId="1" applyFont="1" applyFill="1" applyBorder="1" applyAlignment="1">
      <alignment horizontal="center" vertical="center" wrapText="1"/>
    </xf>
    <xf numFmtId="0" fontId="28" fillId="6" borderId="29" xfId="1" applyFont="1" applyFill="1" applyBorder="1" applyAlignment="1">
      <alignment horizontal="center" vertical="center" wrapText="1"/>
    </xf>
    <xf numFmtId="0" fontId="28" fillId="6" borderId="40" xfId="1" applyFont="1" applyFill="1" applyBorder="1" applyAlignment="1">
      <alignment horizontal="center" vertical="center" wrapText="1"/>
    </xf>
    <xf numFmtId="0" fontId="28" fillId="6" borderId="41" xfId="1" applyFont="1" applyFill="1" applyBorder="1" applyAlignment="1">
      <alignment horizontal="center" vertical="center" wrapText="1"/>
    </xf>
    <xf numFmtId="0" fontId="40" fillId="6" borderId="40" xfId="1" applyFont="1" applyFill="1" applyBorder="1" applyAlignment="1">
      <alignment horizontal="center" vertical="center" wrapText="1"/>
    </xf>
    <xf numFmtId="0" fontId="40" fillId="6" borderId="41" xfId="1" applyFont="1" applyFill="1" applyBorder="1" applyAlignment="1">
      <alignment horizontal="center" vertical="center" wrapText="1"/>
    </xf>
    <xf numFmtId="0" fontId="54" fillId="6" borderId="40" xfId="1" applyFont="1" applyFill="1" applyBorder="1" applyAlignment="1">
      <alignment horizontal="center" vertical="center" wrapText="1"/>
    </xf>
    <xf numFmtId="0" fontId="54" fillId="6" borderId="41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/>
    <xf numFmtId="0" fontId="11" fillId="0" borderId="10" xfId="0" applyFont="1" applyBorder="1" applyAlignment="1"/>
    <xf numFmtId="0" fontId="11" fillId="0" borderId="13" xfId="0" applyFont="1" applyBorder="1" applyAlignment="1"/>
    <xf numFmtId="0" fontId="11" fillId="0" borderId="12" xfId="0" applyFont="1" applyBorder="1" applyAlignment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11" fillId="6" borderId="3" xfId="0" applyFont="1" applyFill="1" applyBorder="1" applyAlignment="1">
      <alignment horizontal="center" wrapText="1"/>
    </xf>
    <xf numFmtId="0" fontId="11" fillId="6" borderId="4" xfId="0" applyFont="1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3" fillId="6" borderId="5" xfId="1" applyFill="1" applyBorder="1" applyAlignment="1">
      <alignment horizontal="left"/>
    </xf>
    <xf numFmtId="0" fontId="13" fillId="6" borderId="6" xfId="1" applyFill="1" applyBorder="1" applyAlignment="1">
      <alignment horizontal="left"/>
    </xf>
    <xf numFmtId="0" fontId="13" fillId="6" borderId="7" xfId="1" applyFill="1" applyBorder="1" applyAlignment="1">
      <alignment horizontal="left"/>
    </xf>
    <xf numFmtId="0" fontId="16" fillId="0" borderId="5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13" fillId="6" borderId="5" xfId="1" applyFill="1" applyBorder="1" applyAlignment="1">
      <alignment horizontal="left" wrapText="1"/>
    </xf>
    <xf numFmtId="0" fontId="13" fillId="6" borderId="6" xfId="1" applyFill="1" applyBorder="1" applyAlignment="1">
      <alignment horizontal="left" wrapText="1"/>
    </xf>
    <xf numFmtId="0" fontId="13" fillId="6" borderId="7" xfId="1" applyFill="1" applyBorder="1" applyAlignment="1">
      <alignment horizontal="left" wrapText="1"/>
    </xf>
    <xf numFmtId="0" fontId="16" fillId="6" borderId="1" xfId="1" applyFont="1" applyFill="1" applyBorder="1" applyAlignment="1">
      <alignment horizontal="center"/>
    </xf>
    <xf numFmtId="0" fontId="13" fillId="6" borderId="1" xfId="1" applyFill="1" applyBorder="1" applyAlignment="1">
      <alignment horizontal="center"/>
    </xf>
    <xf numFmtId="0" fontId="13" fillId="6" borderId="1" xfId="1" applyFill="1" applyBorder="1" applyAlignment="1">
      <alignment horizontal="left"/>
    </xf>
    <xf numFmtId="0" fontId="16" fillId="6" borderId="5" xfId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0" fontId="16" fillId="6" borderId="7" xfId="1" applyFont="1" applyFill="1" applyBorder="1" applyAlignment="1">
      <alignment horizontal="center"/>
    </xf>
    <xf numFmtId="0" fontId="37" fillId="0" borderId="0" xfId="3" applyFont="1" applyAlignment="1">
      <alignment horizontal="center" vertical="center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48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top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133350</xdr:colOff>
      <xdr:row>37</xdr:row>
      <xdr:rowOff>83419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304800</xdr:colOff>
      <xdr:row>190</xdr:row>
      <xdr:rowOff>83127</xdr:rowOff>
    </xdr:to>
    <xdr:sp macro="" textlink="">
      <xdr:nvSpPr>
        <xdr:cNvPr id="2" name="TextBox 1"/>
        <xdr:cNvSpPr txBox="1"/>
      </xdr:nvSpPr>
      <xdr:spPr>
        <a:xfrm>
          <a:off x="0" y="0"/>
          <a:ext cx="8229600" cy="34303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lang="ru-RU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 Пояснительная записка</a:t>
          </a:r>
        </a:p>
        <a:p>
          <a:r>
            <a:rPr lang="ru-RU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 Нормативная база реализации ППССЗ </a:t>
          </a:r>
          <a:r>
            <a:rPr lang="ru-RU" sz="12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latin typeface="Times New Roman" pitchFamily="18" charset="0"/>
              <a:cs typeface="Times New Roman" pitchFamily="18" charset="0"/>
            </a:rPr>
            <a:t> 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Настоящий учебный план программы подготовки специалистов среднего звена государственного бюджетного профессионального образовательного учреждения Ростовской области "Каменский педагогический колледж" разработан на основе: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 закона от 29.12.2012 г. N 273-ФЗ "Об образовании в Российской Федерации" (с изм. и доп., вступ. в силу с 28.02.2023 г.),</a:t>
          </a:r>
        </a:p>
        <a:p>
          <a:r>
            <a:rPr lang="ru-RU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Федерального государственного образовательного стандарта среднего профессионального образования по специальности 44.02.01 Дошкольное образование, утвержденного приказом Министерства просвещения Российской Федерации от 17.08.2022 г. №743,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-- Федерального государственного образовательного стандарта среднего общего образования, утвержденного приказом Министерства образования и науки РФ от 17.05.2012 г. № 413 (с изменениями на 12.08.2022 г.),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получению среднего общего образования в пределах освоения образовательной программы среднего профессионального образования от 01.03.2023 г. № 05-592,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Порядка организации и осуществления образовательной деятельности по образовательным программам среднего профессионального образования, утвержденного приказом Министерства просвещения  Российской Федерации от 24.08.2022 г. № 762,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Российской Федерации от 08.11.2021 г. № 800 "Об утверждении порядка проведения государственной итоговой аттестации по образовательным программам среднего профессионального образования",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науки и высшего образования РФ N 885/Министерства просвещения РФ № 390 от 05.08.2020 г. "О практической подготовке обучающихся".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r>
            <a:rPr lang="ru-RU" sz="1200">
              <a:latin typeface="Times New Roman" pitchFamily="18" charset="0"/>
              <a:cs typeface="Times New Roman" pitchFamily="18" charset="0"/>
            </a:rPr>
            <a:t> 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Учебный год начинается 1 сентября (если этот день приходится на выходной день, то в этом случае учебный год начинается в первый, следующий за ним, рабочий день). Объем образовательной программы - 5940 академических часов, продолжительность учебной недели - 6 дней, продолжительность учебных занятий - 45 минут. Учебная деятельность обучающихся предусматривает учебные занятия, самостоятельную работу, выполнение индивидуального проекта, курсовой и дипломной работы, учебную и производственную практику.	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и производственная практика проводится концентрированно в процессе освоения профессиональных модулей, в соответствии с графиками учебного процесса. Преддипломная практика проводится после завершения изучения профессиональных модулей, прохождения всех видов практики и реализуется на базе образовательных учреждений; обязательная учебная нагрузка обучающихся при прохождении преддипломной практики составляет 36 часов в неделю.</a:t>
          </a:r>
        </a:p>
        <a:p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Общеобразовательный цикл формируется в соответствии с Рекомендациями по получению среднего общего образования в пределах освоения образовательной программы среднего профессионального образования от 01.03.2023 г. № 05-592.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ППССЗ</a:t>
          </a:r>
          <a:r>
            <a:rPr lang="ru-RU" sz="1200">
              <a:latin typeface="Times New Roman" pitchFamily="18" charset="0"/>
              <a:cs typeface="Times New Roman" pitchFamily="18" charset="0"/>
            </a:rPr>
            <a:t> 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Объём времени вариативной части в количестве </a:t>
          </a: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1340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часов использован: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на дальнейшее развитие общих и профессиональных компетенций, углубленную подготовку по циклам дисциплин и  и профессиональных модулей;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на введение учебных дисциплин и междисциплинарных курсов: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СГ.00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 b="1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Социально-гуманитарный цикл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–</a:t>
          </a: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116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часов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СГ.06 Психология общения(64 ч.);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СГ.07 Основы философии(52ч);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200" b="1" i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ОП.00 Общепрофесиональный цикл   -</a:t>
          </a:r>
          <a:r>
            <a:rPr lang="ru-RU" sz="1200" b="1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613</a:t>
          </a:r>
          <a:r>
            <a:rPr lang="ru-RU" sz="1200" b="1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часов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ОП.01 Основы педагогики(30ч);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ОП.02 Основы психологии(20ч.);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ОП.04 Русский язык и культура профессиональной коммуникации педагога(34ч); 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ОП.05 Возрастная анатомия, физиология и гигиена(45ч.) ;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ОП.03 Основы обучения лиц с особыми образовательными потребностями (коррекц)  (20ч);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ОП.06 Проектная и исследовательская деятельность в профессиональной сфере(20ч.);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ОП.07 Информатика и информационно-коммуникационные технологии в профессиональной деятельности(47ч.);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ОП.08 Дошкольная педагогика(30ч.);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ОП.10 Детская психология(20ч.);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ОП.11 Практикум по применению ИКТ(64);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ОП.12 Основы конструирования в ДОУ и робототехника(45ч.);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ОП.13 Основы учебно-исследовательской деятельности  (41ч);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ОП.14 Методика применения цифровых образовательных ресурсов в ДОУ(64ч.);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ОП.15 Введение в научное исследование(52ч.);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ОП.16 Театрализованная деятельность в ДОУ (45ч.);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ОП.17 Основы предпринимательской деятельности(36ч.)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200" b="1" i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200" b="1" i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200" b="1" i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П.00 Профессиональный цикл     -   611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часов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МДК.01.02 Теоретические и методические основы физического воспитания и развития детей раннего и дошкольного возраста (30ч.);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МДК.01.03 Практикум по совершенствованию двигательных умений и навыков(30ч.) ;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МДК.02.01 Теоретические и методические основы организации игровой деятельности детей раннего и дошкольного возраста(30ч.);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МДК.02.03 Теория и методика музыкального воспитания с практикумом(50ч.);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МДК.03.01 Теоретические основы организации обучения в разных возрастных группах (30ч.  );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МДК.03.02 Теория и методика развития речи  детей  раннего и дошкольного возраста( 29ч.);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МДК.03.03 Теория и методика экологического образования дошкольников (30ч. );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МДК.03.04 Теория и методика формирования элементарных   математических представлений у детей раннего и дошкольного возраста  (39ч. );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МДК.03.05 Детская литература с практикумом по выразительному чтению </a:t>
          </a:r>
          <a:r>
            <a:rPr lang="ru-RU" sz="12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(155ч.);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МДК.03.06 Основы </a:t>
          </a:r>
          <a:r>
            <a:rPr lang="ru-RU" sz="12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логопедии(58ч)</a:t>
          </a: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;</a:t>
          </a:r>
          <a:endParaRPr lang="ru-RU" sz="1200" b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 04.01 Теоретические и методические основы процесса воспитания детей раннего и дошкольного возраста (30ч.  );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МДК.04.02 Психолого-педагогические основы организации общения детей дошкольного возраста ( 30ч. );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МДК 05.01 Теоретические и методические основы взаимодействия воспитателя с родителями ( лицами , их заменяющими)и сотрудниками дошкольной образовательной организации (20ч.) 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МДК 06.01 Теоретические и методические основы разработки и реализации парциальной программы в области художественно-эстетического развития с  практикумом ( направление : изобразительное искусство) (20ч.) 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МДК.06.02 Практикум по художественной обработке материалов и изобразительному искусству( 30ч.)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Порядок аттестации обучающихся</a:t>
          </a:r>
          <a:r>
            <a:rPr lang="ru-RU" sz="1200">
              <a:latin typeface="Times New Roman" pitchFamily="18" charset="0"/>
              <a:cs typeface="Times New Roman" pitchFamily="18" charset="0"/>
            </a:rPr>
            <a:t> </a:t>
          </a:r>
          <a:endParaRPr lang="ru-RU" sz="1200" b="0" i="0" u="none" strike="noStrike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Промежуточная аттестация организуется по завершению каждого семестра. Формы промежуточной аттестации: зачёт (в том числе комплексный), дифференцированный зачёт (в том числе комплексный), экзамен (в том числе комплексный, по модулю).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Предусмотрены  комплексные дифференцированные зачеты: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 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 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6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7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8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9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10  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11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12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13  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14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15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16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                              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r>
            <a:rPr lang="ru-RU" sz="12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на 2 курсе (3 сем):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(к)-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ОП.01 Основы педагогики,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ОП.02 Основы психологии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   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на 2 курсе (4 сем):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14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СГ.03 Безопасность жизнедеятельности,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ОП.05 Возрастная анатомия , физиология и гигиена,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МДК.01.01 Медико-биологические и социальные основы здоровья 			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200" b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ДЗ</a:t>
          </a:r>
          <a:r>
            <a:rPr lang="ru-RU" sz="12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(к</a:t>
          </a:r>
          <a:r>
            <a:rPr lang="ru-RU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)</a:t>
          </a:r>
          <a:r>
            <a:rPr lang="ru-RU" sz="1200" b="1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15</a:t>
          </a:r>
          <a:r>
            <a:rPr lang="ru-RU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-МДК.02.04 Теоретические и методические основы организации самообслуживания и трудовой деятельности 	          детей раннего и дошкольного возраста,</a:t>
          </a:r>
        </a:p>
        <a:p>
          <a:r>
            <a:rPr lang="ru-RU" sz="12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ОП.05 Детская психология </a:t>
          </a:r>
        </a:p>
        <a:p>
          <a:endParaRPr lang="ru-RU" sz="1200" b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3 курсе (5 сем):</a:t>
          </a:r>
        </a:p>
        <a:p>
          <a:r>
            <a:rPr lang="ru-RU" sz="1100" b="0">
              <a:solidFill>
                <a:schemeClr val="dk1"/>
              </a:solidFill>
              <a:latin typeface="+mn-lt"/>
              <a:ea typeface="+mn-ea"/>
              <a:cs typeface="+mn-cs"/>
            </a:rPr>
            <a:t>   		</a:t>
          </a:r>
          <a:endParaRPr lang="ru-RU" sz="1200" b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</a:t>
          </a:r>
          <a:r>
            <a:rPr lang="ru-RU" sz="12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к) </a:t>
          </a:r>
          <a:r>
            <a:rPr lang="ru-RU" sz="1200" b="1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12</a:t>
          </a:r>
          <a:r>
            <a:rPr lang="ru-RU" sz="12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-ПП.02.01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Производственная практика . Организация различных видов деятельности детей в дошкольной     	образоательной организации</a:t>
          </a: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</a:t>
          </a:r>
          <a:r>
            <a:rPr lang="ru-RU" sz="12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ПП.06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Производственная практика.Организация процесса разработки и реализации парциальной образовательной 	программы в области художественно -эстетического развития ( изобразительное искусство)</a:t>
          </a:r>
          <a:endParaRPr lang="ru-RU" sz="1200" b="1" i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3 курсе (6 сем):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-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ОП.16 Театрализованная деятельность в ДОУ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МДК.02.03 Теория и методика музыкального воспитания с практикумом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3-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ОП.06 Проектная и исследовательская деятельность в профессиональной сфере,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ОП.13 Основы учебно-исследовательской деятельности,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МДК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03.01 Теоретические основы организации обучения в разных возрастных группах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7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-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ОП.12 Основы конструирования в ДОУ и робототехника 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ОП.07 Информатика и информационно-коммуникационные технологии в профессиональной деятельности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16 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-ОП.09 Основы возрастной и педагогической психологии </a:t>
          </a:r>
        </a:p>
        <a:p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МДК 04.02 Психолого- педагогические основы организации общения детей дошкольного возраста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11-  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УП.02 Учебная практика Подготовка к летней производственной практике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УП.04 Учебная практика. Основы воспитательной работы в ДОУ</a:t>
          </a:r>
          <a:endParaRPr lang="ru-RU" sz="1200" baseline="30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4 курсе (7 сем):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8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-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МДК.03.03 Теория и методика экологического образования дошкольников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МДК.03.04 Теория и методика формирования элементарных   математических представлений у детей раннего и            	дошкольного возраста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МДК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03.06 Основы логопедии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МДК 03.05 Детская литература с практикумом  по выразительному чтению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4 курсе (8сем):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СГ.01 История России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СГ.07 Основы философии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СГ.05 Основы финансовой грамотности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ОП.17 Основы предпринимательской деятельности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СГ.06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Психология общения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ОП.03 Основы обучения лиц с особыми образовательными потребностями (коррекц)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ОП.15 Введение в научное исследование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9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ОП.11 Практикум по применению ИКТ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ОП.14 Методика применения цифровых образовательных ресурсов в ДОУ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СГ.02 Иностранный язык в профессиональной деятельности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ДЗ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10</a:t>
          </a:r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МДК 04.01 Теоретические и методические основы процесса воспитания детей раннего и дошкольного возраста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МДК 05.01 Теоретические и методические основы взаимодействия воспитателя с родителями ( лицами , их       заменяющими)и сотрудниками дошкольной образовательной организации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ДЗ(к)</a:t>
          </a:r>
          <a:r>
            <a:rPr lang="ru-RU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13-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УП.05 Учебная практика. Основы взаимодействия с родителями в ДОУ.</a:t>
          </a: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ПП.05 Производственная практика . Взаимодействие с родителями и сотрудниками общеобразовательного учреждения</a:t>
          </a:r>
          <a:endParaRPr lang="ru-RU" sz="1200" baseline="30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Экзамен проводится в день, освобожденный от других форм учебной нагрузки. Если на период сессии запланировано более одного экзамена, то для подготовки к ним предусматривается не менее двух дней. Экзамен по модулю проводится после освоения всех его элементов. При проведении демонстрационного экзамена выполняется комплекс требований по компетенции, включающий требования к оборудованию и оснащению, застройке площадки, составу экспертной группы, инструкций по технике безопасности.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Государственная итоговая аттестация проводится в форме демонстрационного экзамена и защиты дипломной работы.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endParaRPr lang="ru-RU" sz="1200" b="0" i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0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Выполнение курсовой работы в объеме 30ч. предусмотрено по учебной дисциплине ОП.08 </a:t>
          </a:r>
          <a:r>
            <a:rPr lang="ru-RU" sz="12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Дошкольная педагогика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Сокращения:</a:t>
          </a:r>
        </a:p>
        <a:p>
          <a:endParaRPr lang="ru-RU" sz="1200" b="0" i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r>
            <a:rPr lang="ru-RU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Сокращения:</a:t>
          </a:r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З – зачёт,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pPr eaLnBrk="1" fontAlgn="auto" latinLnBrk="0" hangingPunct="1"/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 – дифференцированный зачёт,</a:t>
          </a:r>
          <a:endParaRPr lang="ru-RU" sz="1200">
            <a:latin typeface="Times New Roman" pitchFamily="18" charset="0"/>
            <a:cs typeface="Times New Roman" pitchFamily="18" charset="0"/>
          </a:endParaRPr>
        </a:p>
        <a:p>
          <a:pPr eaLnBrk="1" fontAlgn="auto" latinLnBrk="0" hangingPunct="1"/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Э – экзамен,</a:t>
          </a:r>
        </a:p>
        <a:p>
          <a:pPr eaLnBrk="1" fontAlgn="auto" latinLnBrk="0" hangingPunct="1"/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Э (по модулю) – экзамен по модулю,</a:t>
          </a:r>
          <a:endParaRPr lang="ru-RU" sz="1200" baseline="30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eaLnBrk="1" fontAlgn="auto" latinLnBrk="0" hangingPunct="1"/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ДЗ</a:t>
          </a:r>
          <a:r>
            <a:rPr lang="en-US" sz="12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(к) – комплексный дифференцированный зачёт, </a:t>
          </a:r>
          <a:r>
            <a:rPr lang="en-US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</a:t>
          </a:r>
          <a:r>
            <a:rPr lang="ru-RU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- указатель учебных дисциплин, входящих в данный комплексный дифференцированный зачет.</a:t>
          </a:r>
        </a:p>
        <a:p>
          <a:endParaRPr lang="ru-RU" sz="12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32</xdr:row>
      <xdr:rowOff>178669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workbookViewId="0"/>
  </sheetViews>
  <sheetFormatPr defaultColWidth="9.140625" defaultRowHeight="12.75" x14ac:dyDescent="0.2"/>
  <cols>
    <col min="1" max="1" width="44.85546875" style="70" customWidth="1"/>
    <col min="2" max="9" width="9.140625" style="70"/>
    <col min="10" max="10" width="21.7109375" style="70" customWidth="1"/>
    <col min="11" max="16384" width="9.140625" style="70"/>
  </cols>
  <sheetData>
    <row r="1" spans="1:11" ht="17.25" customHeight="1" x14ac:dyDescent="0.25">
      <c r="F1" s="324"/>
      <c r="G1" s="324"/>
      <c r="H1" s="324"/>
      <c r="I1" s="324"/>
      <c r="J1" s="324"/>
    </row>
    <row r="2" spans="1:11" x14ac:dyDescent="0.2">
      <c r="F2" s="71"/>
      <c r="G2" s="71"/>
      <c r="H2" s="71"/>
      <c r="I2" s="71"/>
      <c r="J2" s="71"/>
    </row>
    <row r="3" spans="1:11" ht="15.75" x14ac:dyDescent="0.25">
      <c r="F3" s="325"/>
      <c r="G3" s="325"/>
      <c r="H3" s="325"/>
      <c r="I3" s="325"/>
      <c r="J3" s="325"/>
    </row>
    <row r="4" spans="1:11" ht="15.75" x14ac:dyDescent="0.25">
      <c r="F4" s="325"/>
      <c r="G4" s="325"/>
      <c r="H4" s="325"/>
      <c r="I4" s="325"/>
      <c r="J4" s="325"/>
    </row>
    <row r="5" spans="1:11" ht="15.75" x14ac:dyDescent="0.25">
      <c r="F5" s="325"/>
      <c r="G5" s="326"/>
      <c r="H5" s="326"/>
      <c r="I5" s="326"/>
      <c r="J5" s="326"/>
    </row>
    <row r="6" spans="1:11" x14ac:dyDescent="0.2">
      <c r="F6" s="72"/>
      <c r="G6" s="73"/>
      <c r="H6" s="73"/>
      <c r="I6" s="73"/>
      <c r="J6" s="73"/>
    </row>
    <row r="7" spans="1:11" ht="15.75" x14ac:dyDescent="0.25">
      <c r="F7" s="327"/>
      <c r="G7" s="328"/>
      <c r="H7" s="328"/>
      <c r="I7" s="328"/>
      <c r="J7" s="328"/>
    </row>
    <row r="9" spans="1:11" x14ac:dyDescent="0.2">
      <c r="H9" s="329"/>
      <c r="I9" s="329"/>
      <c r="J9" s="329"/>
    </row>
    <row r="10" spans="1:11" x14ac:dyDescent="0.2">
      <c r="G10" s="74"/>
      <c r="H10" s="74"/>
      <c r="I10" s="74"/>
      <c r="J10" s="74"/>
    </row>
    <row r="12" spans="1:11" ht="14.25" customHeight="1" x14ac:dyDescent="0.25">
      <c r="B12" s="330"/>
      <c r="C12" s="330"/>
      <c r="D12" s="330"/>
      <c r="E12" s="330"/>
      <c r="F12" s="330"/>
      <c r="G12" s="75"/>
    </row>
    <row r="13" spans="1:11" x14ac:dyDescent="0.2">
      <c r="C13" s="75"/>
      <c r="D13" s="75"/>
      <c r="E13" s="75"/>
      <c r="F13" s="75"/>
      <c r="G13" s="75"/>
    </row>
    <row r="14" spans="1:11" ht="32.25" customHeight="1" x14ac:dyDescent="0.25">
      <c r="A14" s="331"/>
      <c r="B14" s="332"/>
      <c r="C14" s="332"/>
      <c r="D14" s="332"/>
      <c r="E14" s="332"/>
      <c r="F14" s="332"/>
      <c r="G14" s="332"/>
      <c r="H14" s="332"/>
      <c r="I14" s="332"/>
      <c r="J14" s="76"/>
      <c r="K14" s="76"/>
    </row>
    <row r="15" spans="1:11" ht="18" customHeight="1" x14ac:dyDescent="0.25">
      <c r="A15" s="331"/>
      <c r="B15" s="331"/>
      <c r="C15" s="331"/>
      <c r="D15" s="331"/>
      <c r="E15" s="331"/>
      <c r="F15" s="331"/>
      <c r="G15" s="331"/>
      <c r="H15" s="331"/>
      <c r="I15" s="331"/>
      <c r="J15" s="331"/>
    </row>
    <row r="16" spans="1:11" ht="18" customHeight="1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</row>
    <row r="17" spans="1:10" ht="18" customHeight="1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</row>
    <row r="18" spans="1:10" x14ac:dyDescent="0.2">
      <c r="C18" s="75"/>
      <c r="D18" s="75"/>
      <c r="E18" s="75"/>
      <c r="F18" s="75"/>
      <c r="G18" s="75"/>
      <c r="H18" s="75"/>
      <c r="I18" s="75"/>
    </row>
    <row r="19" spans="1:10" ht="18.75" customHeight="1" x14ac:dyDescent="0.25">
      <c r="A19" s="323"/>
      <c r="B19" s="323"/>
      <c r="C19" s="323"/>
      <c r="D19" s="323"/>
      <c r="E19" s="323"/>
      <c r="F19" s="323"/>
      <c r="G19" s="323"/>
      <c r="H19" s="323"/>
      <c r="I19" s="323"/>
      <c r="J19" s="323"/>
    </row>
    <row r="20" spans="1:10" ht="24" customHeight="1" x14ac:dyDescent="0.25">
      <c r="A20" s="333"/>
      <c r="B20" s="333"/>
      <c r="C20" s="333"/>
      <c r="D20" s="333"/>
      <c r="E20" s="333"/>
      <c r="F20" s="333"/>
      <c r="G20" s="333"/>
      <c r="H20" s="333"/>
      <c r="I20" s="333"/>
      <c r="J20" s="333"/>
    </row>
    <row r="21" spans="1:10" ht="15.75" x14ac:dyDescent="0.25">
      <c r="A21" s="77"/>
      <c r="B21" s="78"/>
      <c r="C21" s="79"/>
      <c r="D21" s="79"/>
      <c r="E21" s="79"/>
      <c r="F21" s="79"/>
      <c r="G21" s="79"/>
      <c r="H21" s="79"/>
      <c r="I21" s="79"/>
      <c r="J21" s="77"/>
    </row>
    <row r="22" spans="1:10" ht="15.75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</row>
    <row r="23" spans="1:10" ht="18" x14ac:dyDescent="0.25">
      <c r="C23" s="80"/>
      <c r="D23" s="80"/>
      <c r="E23" s="75"/>
      <c r="F23" s="75"/>
      <c r="G23" s="75"/>
      <c r="H23" s="75"/>
      <c r="I23" s="75"/>
    </row>
    <row r="24" spans="1:10" x14ac:dyDescent="0.2">
      <c r="C24" s="75"/>
      <c r="D24" s="75"/>
      <c r="E24" s="75"/>
      <c r="F24" s="75"/>
      <c r="G24" s="75"/>
      <c r="H24" s="75"/>
      <c r="I24" s="75"/>
    </row>
    <row r="26" spans="1:10" x14ac:dyDescent="0.2">
      <c r="F26" s="334"/>
      <c r="G26" s="334"/>
      <c r="H26" s="334"/>
      <c r="I26" s="334"/>
      <c r="J26" s="334"/>
    </row>
    <row r="27" spans="1:10" x14ac:dyDescent="0.2">
      <c r="F27" s="334"/>
      <c r="G27" s="334"/>
      <c r="H27" s="334"/>
      <c r="I27" s="334"/>
      <c r="J27" s="334"/>
    </row>
    <row r="28" spans="1:10" x14ac:dyDescent="0.2">
      <c r="F28" s="335"/>
      <c r="G28" s="335"/>
      <c r="H28" s="335"/>
      <c r="I28" s="335"/>
      <c r="J28" s="335"/>
    </row>
    <row r="29" spans="1:10" x14ac:dyDescent="0.2">
      <c r="F29" s="335"/>
      <c r="G29" s="335"/>
      <c r="H29" s="335"/>
      <c r="I29" s="335"/>
      <c r="J29" s="335"/>
    </row>
    <row r="30" spans="1:10" x14ac:dyDescent="0.2">
      <c r="F30" s="335"/>
      <c r="G30" s="335"/>
      <c r="H30" s="335"/>
      <c r="I30" s="335"/>
      <c r="J30" s="335"/>
    </row>
    <row r="31" spans="1:10" x14ac:dyDescent="0.2">
      <c r="F31" s="335"/>
      <c r="G31" s="335"/>
      <c r="H31" s="335"/>
      <c r="I31" s="335"/>
      <c r="J31" s="335"/>
    </row>
    <row r="32" spans="1:10" x14ac:dyDescent="0.2">
      <c r="F32" s="335"/>
      <c r="G32" s="335"/>
      <c r="H32" s="335"/>
      <c r="I32" s="335"/>
      <c r="J32" s="335"/>
    </row>
    <row r="33" spans="6:10" x14ac:dyDescent="0.2">
      <c r="F33" s="335"/>
      <c r="G33" s="335"/>
      <c r="H33" s="335"/>
      <c r="I33" s="335"/>
      <c r="J33" s="335"/>
    </row>
    <row r="34" spans="6:10" ht="12.75" customHeight="1" x14ac:dyDescent="0.2">
      <c r="F34" s="334"/>
      <c r="G34" s="334"/>
      <c r="H34" s="334"/>
      <c r="I34" s="334"/>
      <c r="J34" s="334"/>
    </row>
    <row r="35" spans="6:10" x14ac:dyDescent="0.2">
      <c r="F35" s="334"/>
      <c r="G35" s="334"/>
      <c r="H35" s="334"/>
      <c r="I35" s="334"/>
      <c r="J35" s="334"/>
    </row>
    <row r="36" spans="6:10" x14ac:dyDescent="0.2">
      <c r="F36" s="334"/>
      <c r="G36" s="334"/>
      <c r="H36" s="334"/>
      <c r="I36" s="334"/>
      <c r="J36" s="334"/>
    </row>
    <row r="37" spans="6:10" x14ac:dyDescent="0.2">
      <c r="F37" s="335"/>
      <c r="G37" s="335"/>
      <c r="H37" s="335"/>
      <c r="I37" s="335"/>
      <c r="J37" s="335"/>
    </row>
  </sheetData>
  <mergeCells count="20">
    <mergeCell ref="F34:J36"/>
    <mergeCell ref="F37:J37"/>
    <mergeCell ref="A20:J20"/>
    <mergeCell ref="A22:J22"/>
    <mergeCell ref="F26:J27"/>
    <mergeCell ref="F28:J29"/>
    <mergeCell ref="F30:J31"/>
    <mergeCell ref="F32:J33"/>
    <mergeCell ref="A19:J19"/>
    <mergeCell ref="F1:J1"/>
    <mergeCell ref="F3:J3"/>
    <mergeCell ref="F4:J4"/>
    <mergeCell ref="F5:J5"/>
    <mergeCell ref="F7:J7"/>
    <mergeCell ref="H9:J9"/>
    <mergeCell ref="B12:F12"/>
    <mergeCell ref="A14:I14"/>
    <mergeCell ref="A15:J15"/>
    <mergeCell ref="A16:J16"/>
    <mergeCell ref="A17:J17"/>
  </mergeCells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zoomScale="80" zoomScaleSheetLayoutView="80" workbookViewId="0">
      <selection activeCell="U11" sqref="U11"/>
    </sheetView>
  </sheetViews>
  <sheetFormatPr defaultColWidth="3.42578125" defaultRowHeight="27" customHeight="1" x14ac:dyDescent="0.25"/>
  <cols>
    <col min="1" max="1" width="6.5703125" style="81" customWidth="1"/>
    <col min="2" max="48" width="3.42578125" style="81" customWidth="1"/>
    <col min="49" max="49" width="3.85546875" style="81" customWidth="1"/>
    <col min="50" max="16384" width="3.42578125" style="81"/>
  </cols>
  <sheetData>
    <row r="1" spans="1:53" ht="27" customHeight="1" x14ac:dyDescent="0.25">
      <c r="A1" s="336" t="s">
        <v>165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6"/>
      <c r="BA1" s="336"/>
    </row>
    <row r="2" spans="1:53" ht="27" customHeight="1" thickBot="1" x14ac:dyDescent="0.3">
      <c r="X2" s="337"/>
      <c r="Y2" s="338"/>
      <c r="Z2" s="338"/>
      <c r="AA2" s="338"/>
      <c r="AB2" s="338"/>
    </row>
    <row r="3" spans="1:53" ht="26.25" customHeight="1" x14ac:dyDescent="0.25">
      <c r="A3" s="339" t="s">
        <v>166</v>
      </c>
      <c r="B3" s="342" t="s">
        <v>167</v>
      </c>
      <c r="C3" s="343"/>
      <c r="D3" s="343"/>
      <c r="E3" s="344"/>
      <c r="F3" s="351" t="s">
        <v>361</v>
      </c>
      <c r="G3" s="342" t="s">
        <v>168</v>
      </c>
      <c r="H3" s="343"/>
      <c r="I3" s="344"/>
      <c r="J3" s="351" t="s">
        <v>362</v>
      </c>
      <c r="K3" s="342" t="s">
        <v>169</v>
      </c>
      <c r="L3" s="343"/>
      <c r="M3" s="343"/>
      <c r="N3" s="344"/>
      <c r="O3" s="342" t="s">
        <v>170</v>
      </c>
      <c r="P3" s="343"/>
      <c r="Q3" s="343"/>
      <c r="R3" s="344"/>
      <c r="S3" s="351" t="s">
        <v>363</v>
      </c>
      <c r="T3" s="342" t="s">
        <v>171</v>
      </c>
      <c r="U3" s="343"/>
      <c r="V3" s="344"/>
      <c r="W3" s="351" t="s">
        <v>364</v>
      </c>
      <c r="X3" s="342" t="s">
        <v>172</v>
      </c>
      <c r="Y3" s="343"/>
      <c r="Z3" s="343"/>
      <c r="AA3" s="342" t="s">
        <v>365</v>
      </c>
      <c r="AB3" s="342" t="s">
        <v>173</v>
      </c>
      <c r="AC3" s="343"/>
      <c r="AD3" s="343"/>
      <c r="AE3" s="344"/>
      <c r="AF3" s="354" t="s">
        <v>366</v>
      </c>
      <c r="AG3" s="358" t="s">
        <v>174</v>
      </c>
      <c r="AH3" s="358"/>
      <c r="AI3" s="359"/>
      <c r="AJ3" s="369" t="s">
        <v>367</v>
      </c>
      <c r="AK3" s="357" t="s">
        <v>175</v>
      </c>
      <c r="AL3" s="358"/>
      <c r="AM3" s="358"/>
      <c r="AN3" s="372"/>
      <c r="AO3" s="290"/>
      <c r="AP3" s="358" t="s">
        <v>176</v>
      </c>
      <c r="AQ3" s="358"/>
      <c r="AR3" s="358"/>
      <c r="AS3" s="354" t="s">
        <v>368</v>
      </c>
      <c r="AT3" s="357" t="s">
        <v>177</v>
      </c>
      <c r="AU3" s="358"/>
      <c r="AV3" s="359"/>
      <c r="AW3" s="354" t="s">
        <v>369</v>
      </c>
      <c r="AX3" s="357" t="s">
        <v>178</v>
      </c>
      <c r="AY3" s="358"/>
      <c r="AZ3" s="358"/>
      <c r="BA3" s="359"/>
    </row>
    <row r="4" spans="1:53" ht="9.75" customHeight="1" x14ac:dyDescent="0.25">
      <c r="A4" s="340"/>
      <c r="B4" s="345"/>
      <c r="C4" s="346"/>
      <c r="D4" s="346"/>
      <c r="E4" s="347"/>
      <c r="F4" s="352"/>
      <c r="G4" s="345"/>
      <c r="H4" s="346"/>
      <c r="I4" s="347"/>
      <c r="J4" s="352"/>
      <c r="K4" s="345"/>
      <c r="L4" s="346"/>
      <c r="M4" s="346"/>
      <c r="N4" s="347"/>
      <c r="O4" s="345"/>
      <c r="P4" s="346"/>
      <c r="Q4" s="346"/>
      <c r="R4" s="347"/>
      <c r="S4" s="352"/>
      <c r="T4" s="345"/>
      <c r="U4" s="346"/>
      <c r="V4" s="347"/>
      <c r="W4" s="352"/>
      <c r="X4" s="345"/>
      <c r="Y4" s="346"/>
      <c r="Z4" s="346"/>
      <c r="AA4" s="345"/>
      <c r="AB4" s="345"/>
      <c r="AC4" s="346"/>
      <c r="AD4" s="346"/>
      <c r="AE4" s="347"/>
      <c r="AF4" s="355"/>
      <c r="AG4" s="361"/>
      <c r="AH4" s="361"/>
      <c r="AI4" s="362"/>
      <c r="AJ4" s="370"/>
      <c r="AK4" s="360"/>
      <c r="AL4" s="361"/>
      <c r="AM4" s="361"/>
      <c r="AN4" s="373"/>
      <c r="AO4" s="291"/>
      <c r="AP4" s="361"/>
      <c r="AQ4" s="361"/>
      <c r="AR4" s="361"/>
      <c r="AS4" s="355"/>
      <c r="AT4" s="360"/>
      <c r="AU4" s="361"/>
      <c r="AV4" s="362"/>
      <c r="AW4" s="355"/>
      <c r="AX4" s="360"/>
      <c r="AY4" s="361"/>
      <c r="AZ4" s="361"/>
      <c r="BA4" s="362"/>
    </row>
    <row r="5" spans="1:53" ht="6.75" customHeight="1" thickBot="1" x14ac:dyDescent="0.3">
      <c r="A5" s="340"/>
      <c r="B5" s="348"/>
      <c r="C5" s="349"/>
      <c r="D5" s="349"/>
      <c r="E5" s="350"/>
      <c r="F5" s="352"/>
      <c r="G5" s="348"/>
      <c r="H5" s="349"/>
      <c r="I5" s="350"/>
      <c r="J5" s="352"/>
      <c r="K5" s="348"/>
      <c r="L5" s="349"/>
      <c r="M5" s="349"/>
      <c r="N5" s="350"/>
      <c r="O5" s="348"/>
      <c r="P5" s="349"/>
      <c r="Q5" s="349"/>
      <c r="R5" s="350"/>
      <c r="S5" s="352"/>
      <c r="T5" s="348"/>
      <c r="U5" s="349"/>
      <c r="V5" s="350"/>
      <c r="W5" s="352"/>
      <c r="X5" s="348"/>
      <c r="Y5" s="349"/>
      <c r="Z5" s="349"/>
      <c r="AA5" s="345"/>
      <c r="AB5" s="348"/>
      <c r="AC5" s="349"/>
      <c r="AD5" s="349"/>
      <c r="AE5" s="350"/>
      <c r="AF5" s="355"/>
      <c r="AG5" s="364"/>
      <c r="AH5" s="364"/>
      <c r="AI5" s="365"/>
      <c r="AJ5" s="370"/>
      <c r="AK5" s="363"/>
      <c r="AL5" s="364"/>
      <c r="AM5" s="364"/>
      <c r="AN5" s="374"/>
      <c r="AO5" s="291"/>
      <c r="AP5" s="361"/>
      <c r="AQ5" s="364"/>
      <c r="AR5" s="364"/>
      <c r="AS5" s="355"/>
      <c r="AT5" s="363"/>
      <c r="AU5" s="364"/>
      <c r="AV5" s="365"/>
      <c r="AW5" s="355"/>
      <c r="AX5" s="363"/>
      <c r="AY5" s="364"/>
      <c r="AZ5" s="364"/>
      <c r="BA5" s="365"/>
    </row>
    <row r="6" spans="1:53" ht="23.25" customHeight="1" thickBot="1" x14ac:dyDescent="0.3">
      <c r="A6" s="340"/>
      <c r="B6" s="292">
        <v>2</v>
      </c>
      <c r="C6" s="293">
        <v>9</v>
      </c>
      <c r="D6" s="293">
        <v>16</v>
      </c>
      <c r="E6" s="294">
        <v>23</v>
      </c>
      <c r="F6" s="352"/>
      <c r="G6" s="292">
        <v>7</v>
      </c>
      <c r="H6" s="293">
        <v>14</v>
      </c>
      <c r="I6" s="294">
        <v>21</v>
      </c>
      <c r="J6" s="352"/>
      <c r="K6" s="295">
        <v>4</v>
      </c>
      <c r="L6" s="293">
        <v>11</v>
      </c>
      <c r="M6" s="293">
        <v>18</v>
      </c>
      <c r="N6" s="294">
        <v>25</v>
      </c>
      <c r="O6" s="296">
        <v>2</v>
      </c>
      <c r="P6" s="293">
        <v>9</v>
      </c>
      <c r="Q6" s="293">
        <v>16</v>
      </c>
      <c r="R6" s="294">
        <v>23</v>
      </c>
      <c r="S6" s="352"/>
      <c r="T6" s="292">
        <v>6</v>
      </c>
      <c r="U6" s="293">
        <v>13</v>
      </c>
      <c r="V6" s="294">
        <v>20</v>
      </c>
      <c r="W6" s="352"/>
      <c r="X6" s="297">
        <v>3</v>
      </c>
      <c r="Y6" s="298">
        <v>10</v>
      </c>
      <c r="Z6" s="294">
        <v>17</v>
      </c>
      <c r="AA6" s="345"/>
      <c r="AB6" s="295">
        <v>3</v>
      </c>
      <c r="AC6" s="293">
        <v>10</v>
      </c>
      <c r="AD6" s="299">
        <v>17</v>
      </c>
      <c r="AE6" s="300">
        <v>24</v>
      </c>
      <c r="AF6" s="355"/>
      <c r="AG6" s="301">
        <v>7</v>
      </c>
      <c r="AH6" s="302">
        <v>14</v>
      </c>
      <c r="AI6" s="300">
        <v>21</v>
      </c>
      <c r="AJ6" s="370"/>
      <c r="AK6" s="301">
        <v>5</v>
      </c>
      <c r="AL6" s="303">
        <v>12</v>
      </c>
      <c r="AM6" s="302">
        <v>19</v>
      </c>
      <c r="AN6" s="304">
        <v>26</v>
      </c>
      <c r="AO6" s="305">
        <v>2</v>
      </c>
      <c r="AP6" s="306">
        <v>9</v>
      </c>
      <c r="AQ6" s="307">
        <v>16</v>
      </c>
      <c r="AR6" s="302">
        <v>23</v>
      </c>
      <c r="AS6" s="355"/>
      <c r="AT6" s="301">
        <v>7</v>
      </c>
      <c r="AU6" s="302">
        <v>14</v>
      </c>
      <c r="AV6" s="300">
        <v>21</v>
      </c>
      <c r="AW6" s="355"/>
      <c r="AX6" s="301">
        <v>4</v>
      </c>
      <c r="AY6" s="302">
        <v>11</v>
      </c>
      <c r="AZ6" s="302">
        <v>18</v>
      </c>
      <c r="BA6" s="300">
        <v>25</v>
      </c>
    </row>
    <row r="7" spans="1:53" ht="23.25" customHeight="1" thickBot="1" x14ac:dyDescent="0.3">
      <c r="A7" s="341"/>
      <c r="B7" s="308">
        <v>7</v>
      </c>
      <c r="C7" s="309">
        <v>14</v>
      </c>
      <c r="D7" s="309">
        <v>21</v>
      </c>
      <c r="E7" s="310">
        <v>28</v>
      </c>
      <c r="F7" s="353"/>
      <c r="G7" s="308">
        <v>12</v>
      </c>
      <c r="H7" s="309">
        <v>19</v>
      </c>
      <c r="I7" s="310">
        <v>26</v>
      </c>
      <c r="J7" s="353"/>
      <c r="K7" s="311">
        <v>9</v>
      </c>
      <c r="L7" s="309">
        <v>16</v>
      </c>
      <c r="M7" s="309">
        <v>23</v>
      </c>
      <c r="N7" s="310">
        <v>30</v>
      </c>
      <c r="O7" s="308">
        <v>7</v>
      </c>
      <c r="P7" s="309">
        <v>14</v>
      </c>
      <c r="Q7" s="309">
        <v>21</v>
      </c>
      <c r="R7" s="310">
        <v>28</v>
      </c>
      <c r="S7" s="352"/>
      <c r="T7" s="312">
        <v>11</v>
      </c>
      <c r="U7" s="298">
        <v>18</v>
      </c>
      <c r="V7" s="313">
        <v>25</v>
      </c>
      <c r="W7" s="353"/>
      <c r="X7" s="308">
        <v>8</v>
      </c>
      <c r="Y7" s="309">
        <v>15</v>
      </c>
      <c r="Z7" s="310">
        <v>22</v>
      </c>
      <c r="AA7" s="348"/>
      <c r="AB7" s="314">
        <v>8</v>
      </c>
      <c r="AC7" s="309">
        <v>15</v>
      </c>
      <c r="AD7" s="315">
        <v>22</v>
      </c>
      <c r="AE7" s="316">
        <v>29</v>
      </c>
      <c r="AF7" s="356"/>
      <c r="AG7" s="317">
        <v>12</v>
      </c>
      <c r="AH7" s="318">
        <v>19</v>
      </c>
      <c r="AI7" s="316">
        <v>26</v>
      </c>
      <c r="AJ7" s="371"/>
      <c r="AK7" s="317">
        <v>10</v>
      </c>
      <c r="AL7" s="319">
        <v>17</v>
      </c>
      <c r="AM7" s="318">
        <v>24</v>
      </c>
      <c r="AN7" s="320">
        <v>31</v>
      </c>
      <c r="AO7" s="305">
        <v>7</v>
      </c>
      <c r="AP7" s="321">
        <v>14</v>
      </c>
      <c r="AQ7" s="317">
        <v>21</v>
      </c>
      <c r="AR7" s="318">
        <v>28</v>
      </c>
      <c r="AS7" s="356"/>
      <c r="AT7" s="317">
        <v>12</v>
      </c>
      <c r="AU7" s="318">
        <v>19</v>
      </c>
      <c r="AV7" s="316">
        <v>26</v>
      </c>
      <c r="AW7" s="356"/>
      <c r="AX7" s="317">
        <v>9</v>
      </c>
      <c r="AY7" s="318">
        <v>16</v>
      </c>
      <c r="AZ7" s="318">
        <v>23</v>
      </c>
      <c r="BA7" s="322">
        <v>30</v>
      </c>
    </row>
    <row r="8" spans="1:53" ht="32.25" customHeight="1" thickBot="1" x14ac:dyDescent="0.3">
      <c r="A8" s="82">
        <v>1</v>
      </c>
      <c r="B8" s="83"/>
      <c r="C8" s="83"/>
      <c r="D8" s="83"/>
      <c r="E8" s="83"/>
      <c r="F8" s="83"/>
      <c r="G8" s="83"/>
      <c r="H8" s="83"/>
      <c r="I8" s="83"/>
      <c r="J8" s="84"/>
      <c r="K8" s="85"/>
      <c r="L8" s="85"/>
      <c r="M8" s="85"/>
      <c r="N8" s="85"/>
      <c r="O8" s="84"/>
      <c r="P8" s="86"/>
      <c r="Q8" s="83"/>
      <c r="R8" s="87"/>
      <c r="S8" s="84" t="s">
        <v>179</v>
      </c>
      <c r="T8" s="83" t="s">
        <v>179</v>
      </c>
      <c r="U8" s="84"/>
      <c r="V8" s="88"/>
      <c r="W8" s="87"/>
      <c r="X8" s="89"/>
      <c r="Y8" s="90"/>
      <c r="Z8" s="90"/>
      <c r="AA8" s="90"/>
      <c r="AB8" s="90"/>
      <c r="AC8" s="90"/>
      <c r="AD8" s="90"/>
      <c r="AE8" s="90"/>
      <c r="AF8" s="90"/>
      <c r="AG8" s="91"/>
      <c r="AH8" s="91"/>
      <c r="AI8" s="91"/>
      <c r="AJ8" s="91"/>
      <c r="AK8" s="90"/>
      <c r="AL8" s="90"/>
      <c r="AM8" s="90"/>
      <c r="AN8" s="92"/>
      <c r="AO8" s="92"/>
      <c r="AP8" s="92"/>
      <c r="AQ8" s="92" t="s">
        <v>180</v>
      </c>
      <c r="AR8" s="226" t="s">
        <v>180</v>
      </c>
      <c r="AS8" s="91" t="s">
        <v>179</v>
      </c>
      <c r="AT8" s="91" t="s">
        <v>179</v>
      </c>
      <c r="AU8" s="91" t="s">
        <v>179</v>
      </c>
      <c r="AV8" s="91" t="s">
        <v>179</v>
      </c>
      <c r="AW8" s="91" t="s">
        <v>179</v>
      </c>
      <c r="AX8" s="91" t="s">
        <v>179</v>
      </c>
      <c r="AY8" s="91" t="s">
        <v>179</v>
      </c>
      <c r="AZ8" s="91" t="s">
        <v>179</v>
      </c>
      <c r="BA8" s="139" t="s">
        <v>179</v>
      </c>
    </row>
    <row r="9" spans="1:53" ht="32.25" customHeight="1" thickBot="1" x14ac:dyDescent="0.3">
      <c r="A9" s="93">
        <v>2</v>
      </c>
      <c r="B9" s="83"/>
      <c r="C9" s="83"/>
      <c r="D9" s="84"/>
      <c r="E9" s="85" t="s">
        <v>182</v>
      </c>
      <c r="F9" s="84" t="s">
        <v>181</v>
      </c>
      <c r="G9" s="85" t="s">
        <v>181</v>
      </c>
      <c r="H9" s="85" t="s">
        <v>181</v>
      </c>
      <c r="I9" s="85"/>
      <c r="J9" s="88"/>
      <c r="K9" s="88"/>
      <c r="L9" s="88"/>
      <c r="M9" s="88"/>
      <c r="N9" s="84"/>
      <c r="O9" s="88"/>
      <c r="P9" s="88"/>
      <c r="Q9" s="83"/>
      <c r="R9" s="89"/>
      <c r="S9" s="84" t="s">
        <v>179</v>
      </c>
      <c r="T9" s="83" t="s">
        <v>179</v>
      </c>
      <c r="U9" s="84"/>
      <c r="V9" s="94"/>
      <c r="W9" s="83" t="s">
        <v>181</v>
      </c>
      <c r="X9" s="83" t="s">
        <v>181</v>
      </c>
      <c r="Y9" s="83" t="s">
        <v>181</v>
      </c>
      <c r="Z9" s="83"/>
      <c r="AA9" s="83"/>
      <c r="AB9" s="83"/>
      <c r="AC9" s="83"/>
      <c r="AD9" s="83"/>
      <c r="AE9" s="83"/>
      <c r="AF9" s="83"/>
      <c r="AG9" s="84"/>
      <c r="AH9" s="88"/>
      <c r="AI9" s="88"/>
      <c r="AJ9" s="88"/>
      <c r="AK9" s="83"/>
      <c r="AL9" s="83"/>
      <c r="AM9" s="224"/>
      <c r="AN9" s="227"/>
      <c r="AO9" s="88"/>
      <c r="AP9" s="88"/>
      <c r="AQ9" s="84" t="s">
        <v>182</v>
      </c>
      <c r="AR9" s="228" t="s">
        <v>180</v>
      </c>
      <c r="AS9" s="225" t="s">
        <v>179</v>
      </c>
      <c r="AT9" s="95" t="s">
        <v>179</v>
      </c>
      <c r="AU9" s="95" t="s">
        <v>179</v>
      </c>
      <c r="AV9" s="95" t="s">
        <v>179</v>
      </c>
      <c r="AW9" s="95" t="s">
        <v>179</v>
      </c>
      <c r="AX9" s="95" t="s">
        <v>179</v>
      </c>
      <c r="AY9" s="95" t="s">
        <v>179</v>
      </c>
      <c r="AZ9" s="95" t="s">
        <v>179</v>
      </c>
      <c r="BA9" s="138" t="s">
        <v>179</v>
      </c>
    </row>
    <row r="10" spans="1:53" ht="32.25" customHeight="1" thickBot="1" x14ac:dyDescent="0.3">
      <c r="A10" s="93">
        <v>3</v>
      </c>
      <c r="B10" s="83"/>
      <c r="C10" s="83"/>
      <c r="D10" s="88"/>
      <c r="E10" s="88"/>
      <c r="F10" s="88"/>
      <c r="G10" s="88"/>
      <c r="H10" s="88"/>
      <c r="I10" s="88"/>
      <c r="J10" s="84"/>
      <c r="K10" s="84"/>
      <c r="L10" s="83" t="s">
        <v>182</v>
      </c>
      <c r="M10" s="83" t="s">
        <v>181</v>
      </c>
      <c r="N10" s="83" t="s">
        <v>181</v>
      </c>
      <c r="O10" s="83"/>
      <c r="P10" s="84"/>
      <c r="Q10" s="84"/>
      <c r="R10" s="96" t="s">
        <v>180</v>
      </c>
      <c r="S10" s="84" t="s">
        <v>179</v>
      </c>
      <c r="T10" s="83" t="s">
        <v>179</v>
      </c>
      <c r="U10" s="84"/>
      <c r="V10" s="94"/>
      <c r="W10" s="83"/>
      <c r="X10" s="83"/>
      <c r="Y10" s="83"/>
      <c r="Z10" s="83"/>
      <c r="AA10" s="83"/>
      <c r="AB10" s="83"/>
      <c r="AC10" s="83"/>
      <c r="AD10" s="83"/>
      <c r="AE10" s="83" t="s">
        <v>181</v>
      </c>
      <c r="AF10" s="83" t="s">
        <v>181</v>
      </c>
      <c r="AG10" s="83" t="s">
        <v>181</v>
      </c>
      <c r="AH10" s="83"/>
      <c r="AI10" s="83"/>
      <c r="AJ10" s="84"/>
      <c r="AK10" s="85"/>
      <c r="AL10" s="85"/>
      <c r="AM10" s="132" t="s">
        <v>182</v>
      </c>
      <c r="AN10" s="83" t="s">
        <v>182</v>
      </c>
      <c r="AO10" s="139" t="s">
        <v>180</v>
      </c>
      <c r="AP10" s="138" t="s">
        <v>181</v>
      </c>
      <c r="AQ10" s="138" t="s">
        <v>181</v>
      </c>
      <c r="AR10" s="138" t="s">
        <v>181</v>
      </c>
      <c r="AS10" s="138" t="s">
        <v>181</v>
      </c>
      <c r="AT10" s="84" t="s">
        <v>179</v>
      </c>
      <c r="AU10" s="84" t="s">
        <v>179</v>
      </c>
      <c r="AV10" s="84" t="s">
        <v>179</v>
      </c>
      <c r="AW10" s="84" t="s">
        <v>179</v>
      </c>
      <c r="AX10" s="84" t="s">
        <v>179</v>
      </c>
      <c r="AY10" s="84" t="s">
        <v>179</v>
      </c>
      <c r="AZ10" s="97" t="s">
        <v>179</v>
      </c>
      <c r="BA10" s="98" t="s">
        <v>179</v>
      </c>
    </row>
    <row r="11" spans="1:53" ht="32.25" customHeight="1" thickBot="1" x14ac:dyDescent="0.3">
      <c r="A11" s="82">
        <v>4</v>
      </c>
      <c r="B11" s="85"/>
      <c r="C11" s="85"/>
      <c r="D11" s="85"/>
      <c r="E11" s="85"/>
      <c r="F11" s="85"/>
      <c r="G11" s="88"/>
      <c r="H11" s="88"/>
      <c r="I11" s="88"/>
      <c r="J11" s="85"/>
      <c r="K11" s="85"/>
      <c r="L11" s="85"/>
      <c r="M11" s="85"/>
      <c r="N11" s="84"/>
      <c r="O11" s="85" t="s">
        <v>181</v>
      </c>
      <c r="P11" s="85" t="s">
        <v>181</v>
      </c>
      <c r="Q11" s="88"/>
      <c r="R11" s="91" t="s">
        <v>180</v>
      </c>
      <c r="S11" s="99" t="s">
        <v>179</v>
      </c>
      <c r="T11" s="85" t="s">
        <v>179</v>
      </c>
      <c r="U11" s="84"/>
      <c r="V11" s="88"/>
      <c r="W11" s="85"/>
      <c r="X11" s="85"/>
      <c r="Y11" s="85"/>
      <c r="Z11" s="85"/>
      <c r="AA11" s="85"/>
      <c r="AB11" s="85"/>
      <c r="AC11" s="85"/>
      <c r="AD11" s="85" t="s">
        <v>182</v>
      </c>
      <c r="AE11" s="85" t="s">
        <v>180</v>
      </c>
      <c r="AF11" s="91" t="s">
        <v>181</v>
      </c>
      <c r="AG11" s="91" t="s">
        <v>183</v>
      </c>
      <c r="AH11" s="91" t="s">
        <v>183</v>
      </c>
      <c r="AI11" s="91" t="s">
        <v>183</v>
      </c>
      <c r="AJ11" s="88"/>
      <c r="AK11" s="88"/>
      <c r="AL11" s="88"/>
      <c r="AM11" s="100" t="s">
        <v>184</v>
      </c>
      <c r="AN11" s="100" t="s">
        <v>184</v>
      </c>
      <c r="AO11" s="100" t="s">
        <v>184</v>
      </c>
      <c r="AP11" s="100" t="s">
        <v>184</v>
      </c>
      <c r="AQ11" s="100" t="s">
        <v>184</v>
      </c>
      <c r="AR11" s="100" t="s">
        <v>184</v>
      </c>
      <c r="AS11" s="91"/>
      <c r="AT11" s="91"/>
      <c r="AU11" s="101"/>
      <c r="AV11" s="91"/>
      <c r="AW11" s="91"/>
      <c r="AX11" s="91"/>
      <c r="AY11" s="91"/>
      <c r="AZ11" s="91"/>
      <c r="BA11" s="102"/>
    </row>
    <row r="12" spans="1:53" ht="27" customHeight="1" x14ac:dyDescent="0.25">
      <c r="A12" s="103"/>
      <c r="B12" s="103"/>
      <c r="C12" s="103"/>
      <c r="D12" s="103"/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3" ht="93" customHeight="1" thickBot="1" x14ac:dyDescent="0.3">
      <c r="A13" s="381" t="s">
        <v>185</v>
      </c>
      <c r="B13" s="377"/>
      <c r="C13" s="377"/>
      <c r="D13" s="377"/>
      <c r="E13" s="377" t="s">
        <v>186</v>
      </c>
      <c r="F13" s="377"/>
      <c r="G13" s="377"/>
      <c r="H13" s="377"/>
      <c r="I13" s="377"/>
      <c r="J13" s="377"/>
      <c r="K13" s="377"/>
      <c r="L13" s="377" t="s">
        <v>187</v>
      </c>
      <c r="M13" s="377"/>
      <c r="N13" s="377"/>
      <c r="O13" s="377"/>
      <c r="P13" s="377"/>
      <c r="Q13" s="377"/>
      <c r="R13" s="377"/>
      <c r="S13" s="377" t="s">
        <v>188</v>
      </c>
      <c r="T13" s="377"/>
      <c r="U13" s="377"/>
      <c r="V13" s="377"/>
      <c r="W13" s="377"/>
      <c r="X13" s="377"/>
      <c r="Y13" s="377"/>
      <c r="Z13" s="377" t="s">
        <v>159</v>
      </c>
      <c r="AA13" s="377"/>
      <c r="AB13" s="377"/>
      <c r="AC13" s="377"/>
      <c r="AD13" s="377"/>
      <c r="AE13" s="377"/>
      <c r="AF13" s="377"/>
      <c r="AG13" s="368" t="s">
        <v>189</v>
      </c>
      <c r="AH13" s="368"/>
      <c r="AI13" s="368"/>
      <c r="AJ13" s="368"/>
      <c r="AK13" s="368"/>
      <c r="AL13" s="368"/>
      <c r="AM13" s="368"/>
      <c r="AN13" s="368" t="s">
        <v>190</v>
      </c>
      <c r="AO13" s="368"/>
      <c r="AP13" s="368"/>
      <c r="AQ13" s="368"/>
      <c r="AR13" s="368"/>
      <c r="AS13" s="368"/>
      <c r="AT13" s="368"/>
      <c r="AU13" s="368" t="s">
        <v>191</v>
      </c>
      <c r="AV13" s="368"/>
      <c r="AW13" s="368"/>
      <c r="AX13" s="368"/>
      <c r="AY13" s="368"/>
      <c r="AZ13" s="368"/>
      <c r="BA13" s="368"/>
    </row>
    <row r="14" spans="1:53" ht="22.5" customHeight="1" thickBot="1" x14ac:dyDescent="0.3">
      <c r="A14" s="377"/>
      <c r="B14" s="377"/>
      <c r="C14" s="377"/>
      <c r="D14" s="377"/>
      <c r="E14" s="106"/>
      <c r="F14" s="107"/>
      <c r="G14" s="108"/>
      <c r="H14" s="109"/>
      <c r="I14" s="109"/>
      <c r="J14" s="109"/>
      <c r="K14" s="110"/>
      <c r="L14" s="379" t="s">
        <v>192</v>
      </c>
      <c r="M14" s="380"/>
      <c r="N14" s="108"/>
      <c r="O14" s="109"/>
      <c r="P14" s="109"/>
      <c r="Q14" s="109"/>
      <c r="R14" s="110"/>
      <c r="S14" s="379" t="s">
        <v>181</v>
      </c>
      <c r="T14" s="380"/>
      <c r="U14" s="108"/>
      <c r="V14" s="109"/>
      <c r="W14" s="109"/>
      <c r="X14" s="109"/>
      <c r="Y14" s="111"/>
      <c r="Z14" s="375" t="s">
        <v>183</v>
      </c>
      <c r="AA14" s="376"/>
      <c r="AB14" s="111"/>
      <c r="AC14" s="111"/>
      <c r="AD14" s="111"/>
      <c r="AE14" s="111"/>
      <c r="AF14" s="112"/>
      <c r="AG14" s="366" t="s">
        <v>180</v>
      </c>
      <c r="AH14" s="367"/>
      <c r="AI14" s="113"/>
      <c r="AJ14" s="111"/>
      <c r="AK14" s="111"/>
      <c r="AL14" s="111"/>
      <c r="AM14" s="112"/>
      <c r="AN14" s="366" t="s">
        <v>184</v>
      </c>
      <c r="AO14" s="367"/>
      <c r="AP14" s="113"/>
      <c r="AQ14" s="111"/>
      <c r="AR14" s="111"/>
      <c r="AS14" s="111"/>
      <c r="AT14" s="112"/>
      <c r="AU14" s="366" t="s">
        <v>179</v>
      </c>
      <c r="AV14" s="367"/>
      <c r="AW14" s="113"/>
      <c r="AX14" s="111"/>
      <c r="AY14" s="111"/>
      <c r="AZ14" s="111"/>
      <c r="BA14" s="111"/>
    </row>
    <row r="15" spans="1:53" ht="27" customHeight="1" x14ac:dyDescent="0.25">
      <c r="A15" s="103"/>
      <c r="B15" s="104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</row>
    <row r="16" spans="1:53" ht="27" customHeight="1" x14ac:dyDescent="0.25">
      <c r="A16" s="103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3"/>
    </row>
    <row r="17" spans="1:45" ht="27" customHeight="1" x14ac:dyDescent="0.25">
      <c r="A17" s="378"/>
      <c r="B17" s="378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3"/>
      <c r="AS17" s="114"/>
    </row>
    <row r="18" spans="1:45" ht="27" customHeight="1" x14ac:dyDescent="0.25">
      <c r="B18" s="115"/>
    </row>
    <row r="19" spans="1:45" ht="27" customHeight="1" x14ac:dyDescent="0.25">
      <c r="B19" s="115"/>
    </row>
    <row r="20" spans="1:45" ht="27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</row>
    <row r="21" spans="1:45" ht="27" customHeight="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7"/>
      <c r="P21" s="116"/>
      <c r="Q21" s="116"/>
      <c r="R21" s="116"/>
      <c r="S21" s="116"/>
      <c r="T21" s="116"/>
      <c r="U21" s="116"/>
      <c r="V21" s="116"/>
      <c r="W21" s="116"/>
    </row>
    <row r="22" spans="1:45" ht="27" customHeight="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7"/>
      <c r="P22" s="116"/>
      <c r="Q22" s="116"/>
      <c r="R22" s="116"/>
      <c r="S22" s="116"/>
      <c r="T22" s="116"/>
      <c r="U22" s="116"/>
      <c r="V22" s="116"/>
      <c r="W22" s="116"/>
    </row>
    <row r="23" spans="1:45" ht="27" customHeight="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</row>
    <row r="24" spans="1:45" ht="27" customHeight="1" x14ac:dyDescent="0.25">
      <c r="B24" s="118"/>
    </row>
    <row r="25" spans="1:45" ht="27" customHeight="1" x14ac:dyDescent="0.25">
      <c r="B25" s="105"/>
    </row>
  </sheetData>
  <mergeCells count="39">
    <mergeCell ref="A17:B17"/>
    <mergeCell ref="L14:M14"/>
    <mergeCell ref="S14:T14"/>
    <mergeCell ref="E13:K13"/>
    <mergeCell ref="L13:R13"/>
    <mergeCell ref="A13:D14"/>
    <mergeCell ref="Z14:AA14"/>
    <mergeCell ref="AG14:AH14"/>
    <mergeCell ref="AB3:AE5"/>
    <mergeCell ref="X3:Z5"/>
    <mergeCell ref="AA3:AA7"/>
    <mergeCell ref="AF3:AF7"/>
    <mergeCell ref="S13:Y13"/>
    <mergeCell ref="Z13:AF13"/>
    <mergeCell ref="T3:V5"/>
    <mergeCell ref="W3:W7"/>
    <mergeCell ref="AN14:AO14"/>
    <mergeCell ref="AN13:AT13"/>
    <mergeCell ref="AU13:BA13"/>
    <mergeCell ref="AG3:AI5"/>
    <mergeCell ref="AJ3:AJ7"/>
    <mergeCell ref="AK3:AN5"/>
    <mergeCell ref="AG13:AM13"/>
    <mergeCell ref="AU14:AV14"/>
    <mergeCell ref="AW3:AW7"/>
    <mergeCell ref="A1:BA1"/>
    <mergeCell ref="X2:AB2"/>
    <mergeCell ref="A3:A7"/>
    <mergeCell ref="B3:E5"/>
    <mergeCell ref="F3:F7"/>
    <mergeCell ref="G3:I5"/>
    <mergeCell ref="J3:J7"/>
    <mergeCell ref="K3:N5"/>
    <mergeCell ref="O3:R5"/>
    <mergeCell ref="S3:S7"/>
    <mergeCell ref="AS3:AS7"/>
    <mergeCell ref="AT3:AV5"/>
    <mergeCell ref="AX3:BA5"/>
    <mergeCell ref="AP3:AR5"/>
  </mergeCells>
  <pageMargins left="0.75" right="0.75" top="1" bottom="1" header="0.5" footer="0.5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view="pageBreakPreview" zoomScaleSheetLayoutView="100" workbookViewId="0">
      <selection activeCell="I25" sqref="I25"/>
    </sheetView>
  </sheetViews>
  <sheetFormatPr defaultColWidth="9.140625" defaultRowHeight="12.75" x14ac:dyDescent="0.25"/>
  <cols>
    <col min="1" max="1" width="9.140625" style="119"/>
    <col min="2" max="2" width="11.42578125" style="119" customWidth="1"/>
    <col min="3" max="3" width="10" style="119" customWidth="1"/>
    <col min="4" max="4" width="11.28515625" style="119" customWidth="1"/>
    <col min="5" max="5" width="3.7109375" style="119" customWidth="1"/>
    <col min="6" max="6" width="13.140625" style="119" customWidth="1"/>
    <col min="7" max="7" width="4.5703125" style="119" customWidth="1"/>
    <col min="8" max="8" width="12.5703125" style="119" customWidth="1"/>
    <col min="9" max="9" width="16.28515625" style="119" customWidth="1"/>
    <col min="10" max="10" width="17" style="119" customWidth="1"/>
    <col min="11" max="11" width="11" style="119" customWidth="1"/>
    <col min="12" max="12" width="11.28515625" style="119" customWidth="1"/>
    <col min="13" max="16" width="9.140625" style="119" hidden="1" customWidth="1"/>
    <col min="17" max="16384" width="9.140625" style="119"/>
  </cols>
  <sheetData>
    <row r="1" spans="1:14" ht="18" x14ac:dyDescent="0.25">
      <c r="A1" s="382" t="s">
        <v>193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ht="16.5" customHeight="1" x14ac:dyDescent="0.25"/>
    <row r="3" spans="1:14" ht="17.25" thickBot="1" x14ac:dyDescent="0.3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26.25" customHeight="1" thickBot="1" x14ac:dyDescent="0.3">
      <c r="A4" s="383" t="s">
        <v>194</v>
      </c>
      <c r="B4" s="386" t="s">
        <v>195</v>
      </c>
      <c r="C4" s="387"/>
      <c r="D4" s="383" t="s">
        <v>196</v>
      </c>
      <c r="E4" s="392" t="s">
        <v>316</v>
      </c>
      <c r="F4" s="393"/>
      <c r="G4" s="393"/>
      <c r="H4" s="394"/>
      <c r="I4" s="383" t="s">
        <v>197</v>
      </c>
      <c r="J4" s="383" t="s">
        <v>198</v>
      </c>
      <c r="K4" s="383" t="s">
        <v>191</v>
      </c>
      <c r="L4" s="383" t="s">
        <v>199</v>
      </c>
      <c r="M4" s="121"/>
      <c r="N4" s="121"/>
    </row>
    <row r="5" spans="1:14" ht="33.75" customHeight="1" x14ac:dyDescent="0.25">
      <c r="A5" s="384"/>
      <c r="B5" s="388"/>
      <c r="C5" s="389"/>
      <c r="D5" s="384"/>
      <c r="E5" s="395" t="s">
        <v>315</v>
      </c>
      <c r="F5" s="396"/>
      <c r="G5" s="395" t="s">
        <v>317</v>
      </c>
      <c r="H5" s="396"/>
      <c r="I5" s="384"/>
      <c r="J5" s="384"/>
      <c r="K5" s="384"/>
      <c r="L5" s="384"/>
      <c r="M5" s="121"/>
      <c r="N5" s="121"/>
    </row>
    <row r="6" spans="1:14" x14ac:dyDescent="0.25">
      <c r="A6" s="384"/>
      <c r="B6" s="388"/>
      <c r="C6" s="389"/>
      <c r="D6" s="384"/>
      <c r="E6" s="397"/>
      <c r="F6" s="398"/>
      <c r="G6" s="397"/>
      <c r="H6" s="398"/>
      <c r="I6" s="384"/>
      <c r="J6" s="384"/>
      <c r="K6" s="384"/>
      <c r="L6" s="384"/>
      <c r="M6" s="121"/>
      <c r="N6" s="121"/>
    </row>
    <row r="7" spans="1:14" ht="13.5" thickBot="1" x14ac:dyDescent="0.3">
      <c r="A7" s="385"/>
      <c r="B7" s="390"/>
      <c r="C7" s="391"/>
      <c r="D7" s="385"/>
      <c r="E7" s="399"/>
      <c r="F7" s="400"/>
      <c r="G7" s="399"/>
      <c r="H7" s="400"/>
      <c r="I7" s="385"/>
      <c r="J7" s="385"/>
      <c r="K7" s="385"/>
      <c r="L7" s="385"/>
      <c r="M7" s="121"/>
      <c r="N7" s="121"/>
    </row>
    <row r="8" spans="1:14" ht="13.5" thickBot="1" x14ac:dyDescent="0.3">
      <c r="A8" s="180">
        <v>1</v>
      </c>
      <c r="B8" s="401">
        <v>2</v>
      </c>
      <c r="C8" s="402"/>
      <c r="D8" s="181">
        <v>3</v>
      </c>
      <c r="E8" s="403">
        <v>4</v>
      </c>
      <c r="F8" s="404"/>
      <c r="G8" s="403">
        <v>5</v>
      </c>
      <c r="H8" s="404"/>
      <c r="I8" s="213">
        <v>6</v>
      </c>
      <c r="J8" s="213">
        <v>7</v>
      </c>
      <c r="K8" s="213">
        <v>8</v>
      </c>
      <c r="L8" s="182">
        <v>9</v>
      </c>
      <c r="M8" s="121"/>
      <c r="N8" s="121"/>
    </row>
    <row r="9" spans="1:14" ht="19.5" customHeight="1" thickBot="1" x14ac:dyDescent="0.3">
      <c r="A9" s="180">
        <v>1</v>
      </c>
      <c r="B9" s="403">
        <v>39</v>
      </c>
      <c r="C9" s="404"/>
      <c r="D9" s="213"/>
      <c r="E9" s="401"/>
      <c r="F9" s="402"/>
      <c r="G9" s="405"/>
      <c r="H9" s="406"/>
      <c r="I9" s="213">
        <v>2</v>
      </c>
      <c r="J9" s="213"/>
      <c r="K9" s="213">
        <v>11</v>
      </c>
      <c r="L9" s="182">
        <v>52</v>
      </c>
      <c r="M9" s="121"/>
      <c r="N9" s="121"/>
    </row>
    <row r="10" spans="1:14" ht="19.5" customHeight="1" thickBot="1" x14ac:dyDescent="0.3">
      <c r="A10" s="180">
        <v>2</v>
      </c>
      <c r="B10" s="407">
        <v>32</v>
      </c>
      <c r="C10" s="408"/>
      <c r="D10" s="213">
        <v>2</v>
      </c>
      <c r="E10" s="403">
        <v>6</v>
      </c>
      <c r="F10" s="404"/>
      <c r="G10" s="405"/>
      <c r="H10" s="406"/>
      <c r="I10" s="213">
        <v>1</v>
      </c>
      <c r="J10" s="213"/>
      <c r="K10" s="213">
        <v>11</v>
      </c>
      <c r="L10" s="217">
        <v>52</v>
      </c>
      <c r="M10" s="121"/>
      <c r="N10" s="121"/>
    </row>
    <row r="11" spans="1:14" ht="19.5" customHeight="1" thickBot="1" x14ac:dyDescent="0.3">
      <c r="A11" s="180">
        <v>3</v>
      </c>
      <c r="B11" s="403">
        <v>28</v>
      </c>
      <c r="C11" s="404"/>
      <c r="D11" s="213">
        <v>3</v>
      </c>
      <c r="E11" s="403">
        <v>9</v>
      </c>
      <c r="F11" s="404"/>
      <c r="G11" s="405"/>
      <c r="H11" s="406"/>
      <c r="I11" s="213">
        <v>2</v>
      </c>
      <c r="J11" s="213"/>
      <c r="K11" s="213">
        <v>10</v>
      </c>
      <c r="L11" s="182">
        <v>52</v>
      </c>
      <c r="M11" s="121"/>
      <c r="N11" s="121"/>
    </row>
    <row r="12" spans="1:14" ht="19.5" customHeight="1" thickBot="1" x14ac:dyDescent="0.3">
      <c r="A12" s="180">
        <v>4</v>
      </c>
      <c r="B12" s="403">
        <v>26</v>
      </c>
      <c r="C12" s="404"/>
      <c r="D12" s="213">
        <v>1</v>
      </c>
      <c r="E12" s="403">
        <v>3</v>
      </c>
      <c r="F12" s="404"/>
      <c r="G12" s="405">
        <v>3</v>
      </c>
      <c r="H12" s="406"/>
      <c r="I12" s="213">
        <v>2</v>
      </c>
      <c r="J12" s="213">
        <v>6</v>
      </c>
      <c r="K12" s="213">
        <v>2</v>
      </c>
      <c r="L12" s="217">
        <v>43</v>
      </c>
      <c r="M12" s="121"/>
      <c r="N12" s="121"/>
    </row>
    <row r="13" spans="1:14" ht="19.5" customHeight="1" thickBot="1" x14ac:dyDescent="0.3">
      <c r="A13" s="180" t="s">
        <v>200</v>
      </c>
      <c r="B13" s="403">
        <v>125</v>
      </c>
      <c r="C13" s="404"/>
      <c r="D13" s="213">
        <v>6</v>
      </c>
      <c r="E13" s="403">
        <v>18</v>
      </c>
      <c r="F13" s="404"/>
      <c r="G13" s="405">
        <v>3</v>
      </c>
      <c r="H13" s="406"/>
      <c r="I13" s="213">
        <v>7</v>
      </c>
      <c r="J13" s="213">
        <v>6</v>
      </c>
      <c r="K13" s="213">
        <v>34</v>
      </c>
      <c r="L13" s="182">
        <v>199</v>
      </c>
      <c r="M13" s="121"/>
      <c r="N13" s="121"/>
    </row>
    <row r="14" spans="1:14" ht="15.75" x14ac:dyDescent="0.25">
      <c r="A14" s="122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</sheetData>
  <mergeCells count="29">
    <mergeCell ref="B12:C12"/>
    <mergeCell ref="E12:F12"/>
    <mergeCell ref="G12:H12"/>
    <mergeCell ref="B13:C13"/>
    <mergeCell ref="E13:F13"/>
    <mergeCell ref="G13:H13"/>
    <mergeCell ref="B10:C10"/>
    <mergeCell ref="E10:F10"/>
    <mergeCell ref="G10:H10"/>
    <mergeCell ref="B11:C11"/>
    <mergeCell ref="E11:F11"/>
    <mergeCell ref="G11:H11"/>
    <mergeCell ref="B8:C8"/>
    <mergeCell ref="E8:F8"/>
    <mergeCell ref="G8:H8"/>
    <mergeCell ref="B9:C9"/>
    <mergeCell ref="E9:F9"/>
    <mergeCell ref="G9:H9"/>
    <mergeCell ref="A1:N1"/>
    <mergeCell ref="A4:A7"/>
    <mergeCell ref="B4:C7"/>
    <mergeCell ref="D4:D7"/>
    <mergeCell ref="E4:H4"/>
    <mergeCell ref="I4:I7"/>
    <mergeCell ref="J4:J7"/>
    <mergeCell ref="K4:K7"/>
    <mergeCell ref="L4:L7"/>
    <mergeCell ref="E5:F7"/>
    <mergeCell ref="G5:H7"/>
  </mergeCells>
  <printOptions verticalCentered="1"/>
  <pageMargins left="0.78740157480314965" right="0.59055118110236227" top="0" bottom="0" header="0" footer="0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4"/>
  <sheetViews>
    <sheetView view="pageBreakPreview" topLeftCell="A4" zoomScale="60" zoomScaleNormal="60" workbookViewId="0">
      <pane ySplit="6" topLeftCell="A10" activePane="bottomLeft" state="frozen"/>
      <selection activeCell="A4" sqref="A4"/>
      <selection pane="bottomLeft" activeCell="C28" sqref="C28"/>
    </sheetView>
  </sheetViews>
  <sheetFormatPr defaultRowHeight="15" x14ac:dyDescent="0.25"/>
  <cols>
    <col min="1" max="1" width="12.5703125" style="252" customWidth="1"/>
    <col min="2" max="2" width="38.5703125" style="252" customWidth="1"/>
    <col min="3" max="3" width="15.42578125" style="66" customWidth="1"/>
    <col min="4" max="4" width="10" customWidth="1"/>
    <col min="5" max="5" width="12.28515625" customWidth="1"/>
    <col min="6" max="6" width="10.7109375" customWidth="1"/>
    <col min="9" max="9" width="18" customWidth="1"/>
    <col min="11" max="11" width="11.7109375" customWidth="1"/>
    <col min="12" max="12" width="13.28515625" customWidth="1"/>
    <col min="14" max="14" width="10.140625" customWidth="1"/>
    <col min="22" max="22" width="12" customWidth="1"/>
  </cols>
  <sheetData>
    <row r="1" spans="1:28" x14ac:dyDescent="0.25">
      <c r="A1" s="240"/>
      <c r="B1" s="240"/>
      <c r="C1" s="63"/>
      <c r="D1" s="43"/>
      <c r="E1" s="43"/>
      <c r="F1" s="43"/>
      <c r="G1" s="43"/>
      <c r="H1" s="43"/>
      <c r="I1" s="43" t="s">
        <v>0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x14ac:dyDescent="0.25">
      <c r="A2" s="240"/>
      <c r="B2" s="240"/>
      <c r="C2" s="6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14.45" customHeight="1" x14ac:dyDescent="0.25">
      <c r="A3" s="253" t="s">
        <v>1</v>
      </c>
      <c r="B3" s="241" t="s">
        <v>2</v>
      </c>
      <c r="C3" s="236" t="s">
        <v>3</v>
      </c>
      <c r="D3" s="409" t="s">
        <v>4</v>
      </c>
      <c r="E3" s="410"/>
      <c r="F3" s="410"/>
      <c r="G3" s="410"/>
      <c r="H3" s="410"/>
      <c r="I3" s="410"/>
      <c r="J3" s="410"/>
      <c r="K3" s="410"/>
      <c r="L3" s="410"/>
      <c r="M3" s="410"/>
      <c r="N3" s="411"/>
      <c r="O3" s="409" t="s">
        <v>25</v>
      </c>
      <c r="P3" s="410"/>
      <c r="Q3" s="410"/>
      <c r="R3" s="410"/>
      <c r="S3" s="410"/>
      <c r="T3" s="410"/>
      <c r="U3" s="410"/>
      <c r="V3" s="411"/>
      <c r="W3" s="43"/>
      <c r="X3" s="43"/>
      <c r="Y3" s="43"/>
      <c r="Z3" s="43"/>
      <c r="AA3" s="43"/>
      <c r="AB3" s="43"/>
    </row>
    <row r="4" spans="1:28" ht="23.25" customHeight="1" x14ac:dyDescent="0.25">
      <c r="A4" s="254"/>
      <c r="B4" s="242"/>
      <c r="C4" s="237"/>
      <c r="D4" s="234"/>
      <c r="E4" s="235"/>
      <c r="F4" s="235"/>
      <c r="G4" s="232"/>
      <c r="H4" s="232"/>
      <c r="I4" s="232" t="s">
        <v>0</v>
      </c>
      <c r="J4" s="235"/>
      <c r="K4" s="235"/>
      <c r="L4" s="235"/>
      <c r="M4" s="235"/>
      <c r="N4" s="233"/>
      <c r="O4" s="231"/>
      <c r="P4" s="232"/>
      <c r="Q4" s="232"/>
      <c r="R4" s="232"/>
      <c r="S4" s="232"/>
      <c r="T4" s="232"/>
      <c r="U4" s="232"/>
      <c r="V4" s="233"/>
      <c r="W4" s="43"/>
      <c r="X4" s="43"/>
      <c r="Y4" s="43"/>
      <c r="Z4" s="43"/>
      <c r="AA4" s="43"/>
      <c r="AB4" s="43"/>
    </row>
    <row r="5" spans="1:28" ht="14.45" customHeight="1" x14ac:dyDescent="0.25">
      <c r="A5" s="440"/>
      <c r="B5" s="441"/>
      <c r="C5" s="454"/>
      <c r="D5" s="234"/>
      <c r="E5" s="235"/>
      <c r="F5" s="235"/>
      <c r="G5" s="232"/>
      <c r="H5" s="232"/>
      <c r="I5" s="232" t="s">
        <v>4</v>
      </c>
      <c r="J5" s="235"/>
      <c r="K5" s="235"/>
      <c r="L5" s="235"/>
      <c r="M5" s="235"/>
      <c r="N5" s="233"/>
      <c r="O5" s="409" t="s">
        <v>25</v>
      </c>
      <c r="P5" s="410"/>
      <c r="Q5" s="410"/>
      <c r="R5" s="410"/>
      <c r="S5" s="410"/>
      <c r="T5" s="410"/>
      <c r="U5" s="410"/>
      <c r="V5" s="411"/>
      <c r="W5" s="43"/>
      <c r="X5" s="43"/>
      <c r="Y5" s="43"/>
      <c r="Z5" s="43"/>
      <c r="AA5" s="43"/>
      <c r="AB5" s="43"/>
    </row>
    <row r="6" spans="1:28" ht="14.45" customHeight="1" x14ac:dyDescent="0.25">
      <c r="A6" s="440"/>
      <c r="B6" s="441"/>
      <c r="C6" s="454"/>
      <c r="D6" s="420" t="s">
        <v>6</v>
      </c>
      <c r="E6" s="421"/>
      <c r="F6" s="422"/>
      <c r="G6" s="415" t="s">
        <v>162</v>
      </c>
      <c r="H6" s="415"/>
      <c r="I6" s="415"/>
      <c r="J6" s="416" t="s">
        <v>163</v>
      </c>
      <c r="K6" s="416"/>
      <c r="L6" s="416"/>
      <c r="M6" s="417"/>
      <c r="N6" s="414" t="s">
        <v>14</v>
      </c>
      <c r="O6" s="409" t="s">
        <v>15</v>
      </c>
      <c r="P6" s="411"/>
      <c r="Q6" s="409" t="s">
        <v>16</v>
      </c>
      <c r="R6" s="411"/>
      <c r="S6" s="409" t="s">
        <v>17</v>
      </c>
      <c r="T6" s="411"/>
      <c r="U6" s="409" t="s">
        <v>18</v>
      </c>
      <c r="V6" s="411"/>
      <c r="W6" s="43"/>
      <c r="X6" s="43"/>
      <c r="Y6" s="43"/>
      <c r="Z6" s="43"/>
      <c r="AA6" s="43"/>
      <c r="AB6" s="43"/>
    </row>
    <row r="7" spans="1:28" ht="14.45" customHeight="1" x14ac:dyDescent="0.25">
      <c r="A7" s="440"/>
      <c r="B7" s="441"/>
      <c r="C7" s="454"/>
      <c r="D7" s="423"/>
      <c r="E7" s="424"/>
      <c r="F7" s="425"/>
      <c r="G7" s="415"/>
      <c r="H7" s="415"/>
      <c r="I7" s="415"/>
      <c r="J7" s="418"/>
      <c r="K7" s="418"/>
      <c r="L7" s="418"/>
      <c r="M7" s="419"/>
      <c r="N7" s="414"/>
      <c r="O7" s="428" t="s">
        <v>19</v>
      </c>
      <c r="P7" s="428" t="s">
        <v>20</v>
      </c>
      <c r="Q7" s="428" t="s">
        <v>21</v>
      </c>
      <c r="R7" s="431" t="s">
        <v>306</v>
      </c>
      <c r="S7" s="428" t="s">
        <v>22</v>
      </c>
      <c r="T7" s="431" t="s">
        <v>307</v>
      </c>
      <c r="U7" s="428" t="s">
        <v>23</v>
      </c>
      <c r="V7" s="428" t="s">
        <v>24</v>
      </c>
      <c r="W7" s="43"/>
      <c r="X7" s="43"/>
      <c r="Y7" s="43"/>
      <c r="Z7" s="43"/>
      <c r="AA7" s="43"/>
      <c r="AB7" s="43"/>
    </row>
    <row r="8" spans="1:28" ht="23.25" customHeight="1" x14ac:dyDescent="0.25">
      <c r="A8" s="440"/>
      <c r="B8" s="441"/>
      <c r="C8" s="454"/>
      <c r="D8" s="412" t="s">
        <v>8</v>
      </c>
      <c r="E8" s="409" t="s">
        <v>7</v>
      </c>
      <c r="F8" s="411"/>
      <c r="G8" s="412" t="s">
        <v>8</v>
      </c>
      <c r="H8" s="409" t="s">
        <v>7</v>
      </c>
      <c r="I8" s="410"/>
      <c r="J8" s="415" t="s">
        <v>7</v>
      </c>
      <c r="K8" s="415"/>
      <c r="L8" s="415"/>
      <c r="M8" s="415"/>
      <c r="N8" s="414"/>
      <c r="O8" s="429"/>
      <c r="P8" s="429"/>
      <c r="Q8" s="429"/>
      <c r="R8" s="432"/>
      <c r="S8" s="429"/>
      <c r="T8" s="432"/>
      <c r="U8" s="429"/>
      <c r="V8" s="429"/>
      <c r="W8" s="43"/>
      <c r="X8" s="43"/>
      <c r="Y8" s="43"/>
      <c r="Z8" s="43"/>
      <c r="AA8" s="43"/>
      <c r="AB8" s="43"/>
    </row>
    <row r="9" spans="1:28" ht="48" customHeight="1" x14ac:dyDescent="0.25">
      <c r="A9" s="440"/>
      <c r="B9" s="441"/>
      <c r="C9" s="454"/>
      <c r="D9" s="413"/>
      <c r="E9" s="218" t="s">
        <v>5</v>
      </c>
      <c r="F9" s="44" t="s">
        <v>26</v>
      </c>
      <c r="G9" s="413"/>
      <c r="H9" s="44" t="s">
        <v>9</v>
      </c>
      <c r="I9" s="48" t="s">
        <v>10</v>
      </c>
      <c r="J9" s="51" t="s">
        <v>28</v>
      </c>
      <c r="K9" s="51" t="s">
        <v>13</v>
      </c>
      <c r="L9" s="52" t="s">
        <v>12</v>
      </c>
      <c r="M9" s="52" t="s">
        <v>11</v>
      </c>
      <c r="N9" s="414"/>
      <c r="O9" s="430"/>
      <c r="P9" s="430"/>
      <c r="Q9" s="430"/>
      <c r="R9" s="433"/>
      <c r="S9" s="430"/>
      <c r="T9" s="433"/>
      <c r="U9" s="430"/>
      <c r="V9" s="430"/>
      <c r="W9" s="43"/>
      <c r="X9" s="43"/>
      <c r="Y9" s="43"/>
      <c r="Z9" s="43"/>
      <c r="AA9" s="43"/>
      <c r="AB9" s="43"/>
    </row>
    <row r="10" spans="1:28" s="1" customFormat="1" x14ac:dyDescent="0.25">
      <c r="A10" s="243">
        <v>1</v>
      </c>
      <c r="B10" s="243">
        <v>2</v>
      </c>
      <c r="C10" s="64">
        <v>3</v>
      </c>
      <c r="D10" s="230">
        <v>4</v>
      </c>
      <c r="E10" s="230">
        <v>5</v>
      </c>
      <c r="F10" s="64">
        <v>6</v>
      </c>
      <c r="G10" s="230">
        <v>7</v>
      </c>
      <c r="H10" s="230">
        <v>8</v>
      </c>
      <c r="I10" s="64">
        <v>9</v>
      </c>
      <c r="J10" s="230">
        <v>10</v>
      </c>
      <c r="K10" s="230">
        <v>11</v>
      </c>
      <c r="L10" s="64">
        <v>12</v>
      </c>
      <c r="M10" s="230">
        <v>13</v>
      </c>
      <c r="N10" s="230">
        <v>14</v>
      </c>
      <c r="O10" s="64">
        <v>15</v>
      </c>
      <c r="P10" s="230">
        <v>16</v>
      </c>
      <c r="Q10" s="230">
        <v>17</v>
      </c>
      <c r="R10" s="64">
        <v>18</v>
      </c>
      <c r="S10" s="230">
        <v>19</v>
      </c>
      <c r="T10" s="230">
        <v>20</v>
      </c>
      <c r="U10" s="64">
        <v>21</v>
      </c>
      <c r="V10" s="230">
        <v>22</v>
      </c>
      <c r="W10" s="46"/>
      <c r="X10" s="46"/>
      <c r="Y10" s="46"/>
      <c r="Z10" s="46"/>
      <c r="AA10" s="46"/>
      <c r="AB10" s="46"/>
    </row>
    <row r="11" spans="1:28" x14ac:dyDescent="0.25">
      <c r="A11" s="436"/>
      <c r="B11" s="436"/>
      <c r="C11" s="438"/>
      <c r="D11" s="412">
        <f>SUM(D16:D35)</f>
        <v>1476</v>
      </c>
      <c r="E11" s="412"/>
      <c r="F11" s="412">
        <f>SUM(F39:F110)</f>
        <v>2726</v>
      </c>
      <c r="G11" s="412">
        <f>SUM(G16:G37)</f>
        <v>1365</v>
      </c>
      <c r="H11" s="412"/>
      <c r="I11" s="412"/>
      <c r="J11" s="412"/>
      <c r="K11" s="412"/>
      <c r="M11" s="412">
        <f>SUM(M16:M36)</f>
        <v>48</v>
      </c>
      <c r="N11" s="412">
        <f>SUM(N16:N35)</f>
        <v>24</v>
      </c>
      <c r="O11" s="412">
        <f>SUM(O16:O35)</f>
        <v>595</v>
      </c>
      <c r="P11" s="412">
        <f>SUM(P16:P35)</f>
        <v>770</v>
      </c>
      <c r="Q11" s="412">
        <f>SUM(Q41:Q43,Q51:Q60,Q71:Q72,Q81,Q88:Q92)</f>
        <v>468</v>
      </c>
      <c r="R11" s="412">
        <f>SUM(R41:R43,R51:R60,R70:R72,R78:R81,R87:R92,R99)</f>
        <v>684</v>
      </c>
      <c r="S11" s="412">
        <f>S39+S50+S69+S77+S86+S97+S108</f>
        <v>468</v>
      </c>
      <c r="T11" s="426">
        <f>T39+T50+T61+T77+T86+T97+T108</f>
        <v>540</v>
      </c>
      <c r="U11" s="412">
        <f>U39+U50+U61+U77+U86+U97+U108+U103</f>
        <v>504</v>
      </c>
      <c r="V11" s="412">
        <f>V39+V50+V61+V77+V86+V97+V108+V103</f>
        <v>432</v>
      </c>
      <c r="W11" s="43"/>
      <c r="X11" s="43"/>
      <c r="Y11" s="43"/>
      <c r="Z11" s="43"/>
      <c r="AA11" s="43"/>
      <c r="AB11" s="43"/>
    </row>
    <row r="12" spans="1:28" x14ac:dyDescent="0.25">
      <c r="A12" s="437"/>
      <c r="B12" s="437"/>
      <c r="C12" s="439"/>
      <c r="D12" s="413"/>
      <c r="E12" s="413"/>
      <c r="F12" s="413"/>
      <c r="G12" s="413"/>
      <c r="H12" s="413"/>
      <c r="I12" s="413"/>
      <c r="J12" s="413"/>
      <c r="K12" s="413"/>
      <c r="M12" s="413"/>
      <c r="N12" s="413"/>
      <c r="O12" s="413"/>
      <c r="P12" s="413"/>
      <c r="Q12" s="413"/>
      <c r="R12" s="413"/>
      <c r="S12" s="413"/>
      <c r="T12" s="427"/>
      <c r="U12" s="413"/>
      <c r="V12" s="413"/>
      <c r="W12" s="43"/>
      <c r="X12" s="43"/>
      <c r="Y12" s="43"/>
      <c r="Z12" s="43"/>
      <c r="AA12" s="43"/>
      <c r="AB12" s="43"/>
    </row>
    <row r="13" spans="1:28" ht="15.75" x14ac:dyDescent="0.25">
      <c r="A13" s="3" t="s">
        <v>30</v>
      </c>
      <c r="B13" s="3" t="s">
        <v>29</v>
      </c>
      <c r="C13" s="4"/>
      <c r="D13" s="5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"/>
      <c r="P13" s="5"/>
      <c r="Q13" s="5"/>
      <c r="R13" s="5"/>
      <c r="S13" s="5"/>
      <c r="T13" s="5"/>
      <c r="U13" s="5"/>
      <c r="V13" s="5"/>
      <c r="W13" s="43"/>
      <c r="X13" s="43"/>
      <c r="Y13" s="43"/>
      <c r="Z13" s="43"/>
      <c r="AA13" s="43"/>
      <c r="AB13" s="43"/>
    </row>
    <row r="14" spans="1:28" ht="31.5" x14ac:dyDescent="0.25">
      <c r="A14" s="6" t="s">
        <v>31</v>
      </c>
      <c r="B14" s="6" t="s">
        <v>32</v>
      </c>
      <c r="C14" s="7"/>
      <c r="D14" s="8">
        <f>SUM(D16:D35)</f>
        <v>1476</v>
      </c>
      <c r="E14" s="50"/>
      <c r="F14" s="50"/>
      <c r="G14" s="8">
        <f>SUM(G16:G35)</f>
        <v>1365</v>
      </c>
      <c r="H14" s="8">
        <f>SUM(H16:H35)</f>
        <v>504</v>
      </c>
      <c r="I14" s="8">
        <f>SUM(I16:I35)</f>
        <v>783</v>
      </c>
      <c r="J14" s="50"/>
      <c r="K14" s="50"/>
      <c r="L14" s="8">
        <f>SUM(L16:L35)</f>
        <v>39</v>
      </c>
      <c r="M14" s="8">
        <f>SUM(M16:M35)</f>
        <v>48</v>
      </c>
      <c r="N14" s="8">
        <f t="shared" ref="N14:P14" si="0">SUM(N16:N35)</f>
        <v>24</v>
      </c>
      <c r="O14" s="8">
        <f t="shared" si="0"/>
        <v>595</v>
      </c>
      <c r="P14" s="8">
        <f t="shared" si="0"/>
        <v>770</v>
      </c>
      <c r="Q14" s="8"/>
      <c r="R14" s="8"/>
      <c r="S14" s="8"/>
      <c r="T14" s="8"/>
      <c r="U14" s="8"/>
      <c r="V14" s="8"/>
      <c r="W14" s="43"/>
      <c r="X14" s="43"/>
      <c r="Y14" s="43"/>
      <c r="Z14" s="43"/>
      <c r="AA14" s="43"/>
      <c r="AB14" s="43"/>
    </row>
    <row r="15" spans="1:28" ht="15.75" x14ac:dyDescent="0.25">
      <c r="A15" s="9"/>
      <c r="B15" s="9" t="s">
        <v>33</v>
      </c>
      <c r="C15" s="53"/>
      <c r="D15" s="10"/>
      <c r="E15" s="47" t="s">
        <v>27</v>
      </c>
      <c r="F15" s="47"/>
      <c r="G15" s="47"/>
      <c r="H15" s="47"/>
      <c r="I15" s="47"/>
      <c r="J15" s="47"/>
      <c r="K15" s="47"/>
      <c r="L15" s="47"/>
      <c r="M15" s="47"/>
      <c r="N15" s="47"/>
      <c r="O15" s="145"/>
      <c r="P15" s="145"/>
      <c r="Q15" s="11"/>
      <c r="R15" s="145"/>
      <c r="S15" s="10"/>
      <c r="T15" s="145"/>
      <c r="U15" s="10"/>
      <c r="V15" s="10"/>
    </row>
    <row r="16" spans="1:28" ht="18.75" x14ac:dyDescent="0.25">
      <c r="A16" s="12" t="s">
        <v>280</v>
      </c>
      <c r="B16" s="12" t="s">
        <v>34</v>
      </c>
      <c r="C16" s="150" t="s">
        <v>244</v>
      </c>
      <c r="D16" s="30">
        <f>G16+K16+L16+M16+N16+J16</f>
        <v>174</v>
      </c>
      <c r="E16" s="47">
        <v>39</v>
      </c>
      <c r="F16" s="129"/>
      <c r="G16" s="47">
        <f>O16+P16</f>
        <v>156</v>
      </c>
      <c r="H16" s="47">
        <v>56</v>
      </c>
      <c r="I16" s="47">
        <v>100</v>
      </c>
      <c r="J16" s="47"/>
      <c r="K16" s="47"/>
      <c r="L16" s="129"/>
      <c r="M16" s="47">
        <v>12</v>
      </c>
      <c r="N16" s="47">
        <v>6</v>
      </c>
      <c r="O16" s="30">
        <v>68</v>
      </c>
      <c r="P16" s="30">
        <v>88</v>
      </c>
      <c r="Q16" s="15"/>
      <c r="R16" s="127"/>
      <c r="S16" s="14"/>
      <c r="T16" s="127"/>
      <c r="U16" s="14"/>
      <c r="V16" s="13"/>
    </row>
    <row r="17" spans="1:22" ht="18.75" x14ac:dyDescent="0.25">
      <c r="A17" s="12" t="s">
        <v>281</v>
      </c>
      <c r="B17" s="12" t="s">
        <v>35</v>
      </c>
      <c r="C17" s="150" t="s">
        <v>244</v>
      </c>
      <c r="D17" s="30">
        <f t="shared" ref="D17:D34" si="1">G17+K17+L17+M17+N17+J17</f>
        <v>213</v>
      </c>
      <c r="E17" s="47">
        <v>100</v>
      </c>
      <c r="F17" s="129"/>
      <c r="G17" s="47">
        <f t="shared" ref="G17:G35" si="2">O17+P17</f>
        <v>195</v>
      </c>
      <c r="H17" s="47">
        <v>95</v>
      </c>
      <c r="I17" s="47">
        <v>100</v>
      </c>
      <c r="J17" s="47"/>
      <c r="K17" s="47"/>
      <c r="L17" s="129"/>
      <c r="M17" s="47">
        <v>12</v>
      </c>
      <c r="N17" s="47">
        <v>6</v>
      </c>
      <c r="O17" s="30">
        <v>85</v>
      </c>
      <c r="P17" s="30">
        <v>110</v>
      </c>
      <c r="Q17" s="15"/>
      <c r="R17" s="127"/>
      <c r="S17" s="14"/>
      <c r="T17" s="127"/>
      <c r="U17" s="14"/>
      <c r="V17" s="13"/>
    </row>
    <row r="18" spans="1:22" ht="31.5" x14ac:dyDescent="0.25">
      <c r="A18" s="12"/>
      <c r="B18" s="16" t="s">
        <v>36</v>
      </c>
      <c r="C18" s="150"/>
      <c r="D18" s="30">
        <f t="shared" si="1"/>
        <v>0</v>
      </c>
      <c r="E18" s="47"/>
      <c r="F18" s="200"/>
      <c r="G18" s="47">
        <f t="shared" si="2"/>
        <v>0</v>
      </c>
      <c r="H18" s="47"/>
      <c r="I18" s="47"/>
      <c r="J18" s="47"/>
      <c r="K18" s="47"/>
      <c r="L18" s="129"/>
      <c r="M18" s="47"/>
      <c r="N18" s="47"/>
      <c r="O18" s="146"/>
      <c r="P18" s="146"/>
      <c r="Q18" s="15"/>
      <c r="R18" s="127"/>
      <c r="S18" s="14"/>
      <c r="T18" s="127"/>
      <c r="U18" s="14"/>
      <c r="V18" s="13"/>
    </row>
    <row r="19" spans="1:22" ht="18.75" x14ac:dyDescent="0.25">
      <c r="A19" s="12" t="s">
        <v>282</v>
      </c>
      <c r="B19" s="12" t="s">
        <v>37</v>
      </c>
      <c r="C19" s="154" t="s">
        <v>246</v>
      </c>
      <c r="D19" s="30">
        <f>G19+K19+L19+M19+N19+J19</f>
        <v>174</v>
      </c>
      <c r="E19" s="47">
        <v>93</v>
      </c>
      <c r="F19" s="129"/>
      <c r="G19" s="47">
        <f>O19+P19</f>
        <v>156</v>
      </c>
      <c r="H19" s="47">
        <v>63</v>
      </c>
      <c r="I19" s="47">
        <v>93</v>
      </c>
      <c r="J19" s="47"/>
      <c r="K19" s="47"/>
      <c r="L19" s="129"/>
      <c r="M19" s="47">
        <v>12</v>
      </c>
      <c r="N19" s="47">
        <v>6</v>
      </c>
      <c r="O19" s="30">
        <v>68</v>
      </c>
      <c r="P19" s="30">
        <v>88</v>
      </c>
      <c r="Q19" s="15"/>
      <c r="R19" s="127"/>
      <c r="S19" s="14"/>
      <c r="T19" s="127"/>
      <c r="U19" s="14"/>
      <c r="V19" s="13"/>
    </row>
    <row r="20" spans="1:22" ht="18.75" x14ac:dyDescent="0.25">
      <c r="A20" s="12" t="s">
        <v>283</v>
      </c>
      <c r="B20" s="12" t="s">
        <v>38</v>
      </c>
      <c r="C20" s="150" t="s">
        <v>247</v>
      </c>
      <c r="D20" s="30">
        <f t="shared" si="1"/>
        <v>78</v>
      </c>
      <c r="E20" s="47">
        <v>28</v>
      </c>
      <c r="F20" s="129"/>
      <c r="G20" s="47">
        <f t="shared" si="2"/>
        <v>78</v>
      </c>
      <c r="H20" s="47">
        <v>50</v>
      </c>
      <c r="I20" s="47">
        <v>28</v>
      </c>
      <c r="J20" s="47"/>
      <c r="K20" s="47"/>
      <c r="L20" s="47"/>
      <c r="M20" s="47"/>
      <c r="N20" s="47"/>
      <c r="O20" s="30">
        <v>34</v>
      </c>
      <c r="P20" s="30">
        <v>44</v>
      </c>
      <c r="Q20" s="15"/>
      <c r="R20" s="127"/>
      <c r="S20" s="14"/>
      <c r="T20" s="127"/>
      <c r="U20" s="14"/>
      <c r="V20" s="13"/>
    </row>
    <row r="21" spans="1:22" ht="18.75" x14ac:dyDescent="0.25">
      <c r="A21" s="12" t="s">
        <v>284</v>
      </c>
      <c r="B21" s="12" t="s">
        <v>39</v>
      </c>
      <c r="C21" s="150" t="s">
        <v>248</v>
      </c>
      <c r="D21" s="30">
        <f t="shared" si="1"/>
        <v>34</v>
      </c>
      <c r="E21" s="47">
        <v>13</v>
      </c>
      <c r="F21" s="129"/>
      <c r="G21" s="47">
        <f t="shared" si="2"/>
        <v>34</v>
      </c>
      <c r="H21" s="47">
        <v>21</v>
      </c>
      <c r="I21" s="47">
        <v>13</v>
      </c>
      <c r="J21" s="47"/>
      <c r="K21" s="47"/>
      <c r="L21" s="47"/>
      <c r="M21" s="47"/>
      <c r="N21" s="47"/>
      <c r="O21" s="30">
        <v>34</v>
      </c>
      <c r="P21" s="30">
        <v>0</v>
      </c>
      <c r="Q21" s="15"/>
      <c r="R21" s="127"/>
      <c r="S21" s="14"/>
      <c r="T21" s="127"/>
      <c r="U21" s="14"/>
      <c r="V21" s="13"/>
    </row>
    <row r="22" spans="1:22" ht="18.75" x14ac:dyDescent="0.25">
      <c r="A22" s="12"/>
      <c r="B22" s="16" t="s">
        <v>40</v>
      </c>
      <c r="C22" s="150"/>
      <c r="D22" s="30"/>
      <c r="E22" s="47"/>
      <c r="F22" s="129"/>
      <c r="G22" s="47"/>
      <c r="H22" s="47"/>
      <c r="I22" s="47"/>
      <c r="J22" s="47"/>
      <c r="K22" s="47"/>
      <c r="L22" s="47"/>
      <c r="M22" s="47"/>
      <c r="N22" s="47"/>
      <c r="O22" s="30"/>
      <c r="P22" s="30"/>
      <c r="Q22" s="15"/>
      <c r="R22" s="127"/>
      <c r="S22" s="14"/>
      <c r="T22" s="127"/>
      <c r="U22" s="14"/>
      <c r="V22" s="13"/>
    </row>
    <row r="23" spans="1:22" ht="18.75" x14ac:dyDescent="0.25">
      <c r="A23" s="12" t="s">
        <v>285</v>
      </c>
      <c r="B23" s="12" t="s">
        <v>243</v>
      </c>
      <c r="C23" s="150" t="s">
        <v>249</v>
      </c>
      <c r="D23" s="30">
        <f t="shared" si="1"/>
        <v>117</v>
      </c>
      <c r="E23" s="47">
        <v>117</v>
      </c>
      <c r="F23" s="129"/>
      <c r="G23" s="47">
        <f t="shared" si="2"/>
        <v>117</v>
      </c>
      <c r="H23" s="47">
        <v>0</v>
      </c>
      <c r="I23" s="47">
        <v>117</v>
      </c>
      <c r="J23" s="47"/>
      <c r="K23" s="47"/>
      <c r="L23" s="47"/>
      <c r="M23" s="47"/>
      <c r="N23" s="47"/>
      <c r="O23" s="30">
        <v>51</v>
      </c>
      <c r="P23" s="30">
        <v>66</v>
      </c>
      <c r="Q23" s="15"/>
      <c r="R23" s="127"/>
      <c r="S23" s="14"/>
      <c r="T23" s="127"/>
      <c r="U23" s="14"/>
      <c r="V23" s="13"/>
    </row>
    <row r="24" spans="1:22" ht="18.75" x14ac:dyDescent="0.25">
      <c r="A24" s="12"/>
      <c r="B24" s="12" t="s">
        <v>41</v>
      </c>
      <c r="C24" s="150"/>
      <c r="D24" s="30"/>
      <c r="E24" s="47"/>
      <c r="F24" s="129"/>
      <c r="G24" s="47"/>
      <c r="H24" s="47"/>
      <c r="I24" s="47"/>
      <c r="J24" s="47"/>
      <c r="K24" s="47"/>
      <c r="L24" s="47"/>
      <c r="M24" s="2"/>
      <c r="N24" s="2"/>
      <c r="O24" s="30"/>
      <c r="P24" s="30"/>
      <c r="Q24" s="15"/>
      <c r="R24" s="127"/>
      <c r="S24" s="14"/>
      <c r="T24" s="127"/>
      <c r="U24" s="14"/>
      <c r="V24" s="13"/>
    </row>
    <row r="25" spans="1:22" ht="18.75" x14ac:dyDescent="0.25">
      <c r="A25" s="12" t="s">
        <v>286</v>
      </c>
      <c r="B25" s="143" t="s">
        <v>42</v>
      </c>
      <c r="C25" s="150" t="s">
        <v>241</v>
      </c>
      <c r="D25" s="30">
        <f>SUM(M25:P25)</f>
        <v>174</v>
      </c>
      <c r="E25" s="47">
        <v>66</v>
      </c>
      <c r="F25" s="129"/>
      <c r="G25" s="47">
        <f t="shared" si="2"/>
        <v>156</v>
      </c>
      <c r="H25" s="47">
        <v>90</v>
      </c>
      <c r="I25" s="47">
        <v>66</v>
      </c>
      <c r="J25" s="47"/>
      <c r="K25" s="47"/>
      <c r="L25" s="47"/>
      <c r="M25" s="47">
        <v>12</v>
      </c>
      <c r="N25" s="47">
        <v>6</v>
      </c>
      <c r="O25" s="30">
        <v>68</v>
      </c>
      <c r="P25" s="30">
        <v>88</v>
      </c>
      <c r="Q25" s="15"/>
      <c r="R25" s="127"/>
      <c r="S25" s="14"/>
      <c r="T25" s="127"/>
      <c r="U25" s="14"/>
      <c r="V25" s="13"/>
    </row>
    <row r="26" spans="1:22" ht="18.75" x14ac:dyDescent="0.25">
      <c r="A26" s="12" t="s">
        <v>287</v>
      </c>
      <c r="B26" s="12" t="s">
        <v>43</v>
      </c>
      <c r="C26" s="150" t="s">
        <v>250</v>
      </c>
      <c r="D26" s="30">
        <f t="shared" si="1"/>
        <v>78</v>
      </c>
      <c r="E26" s="47">
        <v>78</v>
      </c>
      <c r="F26" s="129"/>
      <c r="G26" s="47">
        <f t="shared" si="2"/>
        <v>78</v>
      </c>
      <c r="H26" s="47">
        <v>0</v>
      </c>
      <c r="I26" s="47">
        <v>78</v>
      </c>
      <c r="J26" s="47"/>
      <c r="K26" s="47"/>
      <c r="L26" s="47"/>
      <c r="M26" s="47"/>
      <c r="N26" s="47"/>
      <c r="O26" s="30">
        <v>34</v>
      </c>
      <c r="P26" s="30">
        <v>44</v>
      </c>
      <c r="Q26" s="15"/>
      <c r="R26" s="127"/>
      <c r="S26" s="14"/>
      <c r="T26" s="127"/>
      <c r="U26" s="14"/>
      <c r="V26" s="13"/>
    </row>
    <row r="27" spans="1:22" ht="31.5" x14ac:dyDescent="0.25">
      <c r="A27" s="12"/>
      <c r="B27" s="12" t="s">
        <v>360</v>
      </c>
      <c r="C27" s="150"/>
      <c r="D27" s="30">
        <f t="shared" si="1"/>
        <v>0</v>
      </c>
      <c r="E27" s="47"/>
      <c r="F27" s="129"/>
      <c r="G27" s="47">
        <f t="shared" si="2"/>
        <v>0</v>
      </c>
      <c r="H27" s="47"/>
      <c r="I27" s="47"/>
      <c r="J27" s="47"/>
      <c r="K27" s="47"/>
      <c r="L27" s="47"/>
      <c r="M27" s="47"/>
      <c r="N27" s="47"/>
      <c r="O27" s="30"/>
      <c r="P27" s="30"/>
      <c r="Q27" s="15"/>
      <c r="R27" s="127"/>
      <c r="S27" s="14"/>
      <c r="T27" s="127"/>
      <c r="U27" s="14"/>
      <c r="V27" s="13"/>
    </row>
    <row r="28" spans="1:22" ht="37.5" x14ac:dyDescent="0.25">
      <c r="A28" s="12" t="s">
        <v>288</v>
      </c>
      <c r="B28" s="12" t="s">
        <v>44</v>
      </c>
      <c r="C28" s="150" t="s">
        <v>251</v>
      </c>
      <c r="D28" s="30">
        <f t="shared" si="1"/>
        <v>117</v>
      </c>
      <c r="E28" s="47">
        <v>78</v>
      </c>
      <c r="F28" s="129"/>
      <c r="G28" s="47">
        <f t="shared" si="2"/>
        <v>117</v>
      </c>
      <c r="H28" s="47">
        <v>0</v>
      </c>
      <c r="I28" s="47">
        <v>78</v>
      </c>
      <c r="J28" s="47"/>
      <c r="K28" s="47"/>
      <c r="L28" s="47"/>
      <c r="M28" s="47"/>
      <c r="N28" s="47"/>
      <c r="O28" s="30">
        <v>51</v>
      </c>
      <c r="P28" s="30">
        <v>66</v>
      </c>
      <c r="Q28" s="15"/>
      <c r="R28" s="127"/>
      <c r="S28" s="14"/>
      <c r="T28" s="127"/>
      <c r="U28" s="14"/>
      <c r="V28" s="13"/>
    </row>
    <row r="29" spans="1:22" ht="31.5" x14ac:dyDescent="0.25">
      <c r="A29" s="12" t="s">
        <v>289</v>
      </c>
      <c r="B29" s="143" t="s">
        <v>359</v>
      </c>
      <c r="C29" s="150" t="s">
        <v>250</v>
      </c>
      <c r="D29" s="30">
        <f t="shared" si="1"/>
        <v>39</v>
      </c>
      <c r="E29" s="47">
        <v>16</v>
      </c>
      <c r="F29" s="129"/>
      <c r="G29" s="47">
        <f t="shared" si="2"/>
        <v>39</v>
      </c>
      <c r="H29" s="47">
        <v>23</v>
      </c>
      <c r="I29" s="47">
        <v>16</v>
      </c>
      <c r="J29" s="47"/>
      <c r="K29" s="47"/>
      <c r="L29" s="47"/>
      <c r="M29" s="47"/>
      <c r="N29" s="47"/>
      <c r="O29" s="30">
        <v>17</v>
      </c>
      <c r="P29" s="30">
        <v>22</v>
      </c>
      <c r="Q29" s="15"/>
      <c r="R29" s="127"/>
      <c r="S29" s="14"/>
      <c r="T29" s="127"/>
      <c r="U29" s="14"/>
      <c r="V29" s="13"/>
    </row>
    <row r="30" spans="1:22" ht="31.5" x14ac:dyDescent="0.25">
      <c r="A30" s="17"/>
      <c r="B30" s="16" t="s">
        <v>45</v>
      </c>
      <c r="C30" s="150"/>
      <c r="D30" s="30">
        <f t="shared" si="1"/>
        <v>0</v>
      </c>
      <c r="E30" s="47"/>
      <c r="F30" s="129"/>
      <c r="G30" s="47">
        <f t="shared" si="2"/>
        <v>0</v>
      </c>
      <c r="H30" s="47"/>
      <c r="I30" s="47"/>
      <c r="J30" s="47"/>
      <c r="K30" s="47"/>
      <c r="L30" s="47"/>
      <c r="M30" s="47"/>
      <c r="N30" s="47"/>
      <c r="O30" s="30"/>
      <c r="P30" s="30"/>
      <c r="Q30" s="15"/>
      <c r="R30" s="127"/>
      <c r="S30" s="14"/>
      <c r="T30" s="127"/>
      <c r="U30" s="14"/>
      <c r="V30" s="13"/>
    </row>
    <row r="31" spans="1:22" ht="18.75" x14ac:dyDescent="0.25">
      <c r="A31" s="12" t="s">
        <v>290</v>
      </c>
      <c r="B31" s="12" t="s">
        <v>46</v>
      </c>
      <c r="C31" s="150" t="s">
        <v>250</v>
      </c>
      <c r="D31" s="30">
        <f t="shared" si="1"/>
        <v>78</v>
      </c>
      <c r="E31" s="47">
        <v>29</v>
      </c>
      <c r="F31" s="129"/>
      <c r="G31" s="47">
        <f t="shared" si="2"/>
        <v>78</v>
      </c>
      <c r="H31" s="47">
        <v>49</v>
      </c>
      <c r="I31" s="47">
        <v>29</v>
      </c>
      <c r="J31" s="47"/>
      <c r="K31" s="47"/>
      <c r="L31" s="47"/>
      <c r="M31" s="47"/>
      <c r="N31" s="47"/>
      <c r="O31" s="30">
        <v>34</v>
      </c>
      <c r="P31" s="30">
        <v>44</v>
      </c>
      <c r="Q31" s="15"/>
      <c r="R31" s="127"/>
      <c r="S31" s="14"/>
      <c r="T31" s="127"/>
      <c r="U31" s="14"/>
      <c r="V31" s="13"/>
    </row>
    <row r="32" spans="1:22" ht="18.75" x14ac:dyDescent="0.25">
      <c r="A32" s="12" t="s">
        <v>291</v>
      </c>
      <c r="B32" s="12" t="s">
        <v>47</v>
      </c>
      <c r="C32" s="150" t="s">
        <v>252</v>
      </c>
      <c r="D32" s="30">
        <f t="shared" si="1"/>
        <v>34</v>
      </c>
      <c r="E32" s="47">
        <v>13</v>
      </c>
      <c r="F32" s="129"/>
      <c r="G32" s="47">
        <f t="shared" si="2"/>
        <v>34</v>
      </c>
      <c r="H32" s="47">
        <v>21</v>
      </c>
      <c r="I32" s="47">
        <v>13</v>
      </c>
      <c r="J32" s="47"/>
      <c r="K32" s="47"/>
      <c r="L32" s="47"/>
      <c r="M32" s="47"/>
      <c r="N32" s="47"/>
      <c r="O32" s="30">
        <v>34</v>
      </c>
      <c r="P32" s="30">
        <v>0</v>
      </c>
      <c r="Q32" s="15"/>
      <c r="R32" s="127"/>
      <c r="S32" s="14"/>
      <c r="T32" s="127"/>
      <c r="U32" s="14"/>
      <c r="V32" s="13"/>
    </row>
    <row r="33" spans="1:22" ht="18.75" x14ac:dyDescent="0.25">
      <c r="A33" s="12" t="s">
        <v>292</v>
      </c>
      <c r="B33" s="12" t="s">
        <v>48</v>
      </c>
      <c r="C33" s="150" t="s">
        <v>250</v>
      </c>
      <c r="D33" s="30">
        <f t="shared" si="1"/>
        <v>44</v>
      </c>
      <c r="E33" s="47">
        <v>16</v>
      </c>
      <c r="F33" s="129"/>
      <c r="G33" s="47">
        <f t="shared" si="2"/>
        <v>44</v>
      </c>
      <c r="H33" s="47">
        <v>28</v>
      </c>
      <c r="I33" s="47">
        <v>16</v>
      </c>
      <c r="J33" s="47"/>
      <c r="K33" s="47"/>
      <c r="L33" s="47"/>
      <c r="M33" s="47"/>
      <c r="N33" s="47"/>
      <c r="O33" s="30">
        <v>0</v>
      </c>
      <c r="P33" s="30">
        <v>44</v>
      </c>
      <c r="Q33" s="15"/>
      <c r="R33" s="127"/>
      <c r="S33" s="14"/>
      <c r="T33" s="127"/>
      <c r="U33" s="14"/>
      <c r="V33" s="13"/>
    </row>
    <row r="34" spans="1:22" ht="18.75" x14ac:dyDescent="0.25">
      <c r="A34" s="12" t="s">
        <v>293</v>
      </c>
      <c r="B34" s="244" t="s">
        <v>242</v>
      </c>
      <c r="C34" s="150" t="s">
        <v>249</v>
      </c>
      <c r="D34" s="30">
        <f t="shared" si="1"/>
        <v>44</v>
      </c>
      <c r="E34" s="47">
        <v>36</v>
      </c>
      <c r="F34" s="129"/>
      <c r="G34" s="47">
        <f t="shared" si="2"/>
        <v>44</v>
      </c>
      <c r="H34" s="47">
        <v>8</v>
      </c>
      <c r="I34" s="47">
        <v>36</v>
      </c>
      <c r="J34" s="47"/>
      <c r="K34" s="47"/>
      <c r="L34" s="47"/>
      <c r="M34" s="47"/>
      <c r="N34" s="47"/>
      <c r="O34" s="30">
        <v>0</v>
      </c>
      <c r="P34" s="30">
        <v>44</v>
      </c>
      <c r="Q34" s="15"/>
      <c r="R34" s="127"/>
      <c r="S34" s="14"/>
      <c r="T34" s="127"/>
      <c r="U34" s="14"/>
      <c r="V34" s="13"/>
    </row>
    <row r="35" spans="1:22" ht="31.5" x14ac:dyDescent="0.25">
      <c r="A35" s="143" t="s">
        <v>294</v>
      </c>
      <c r="B35" s="245" t="s">
        <v>325</v>
      </c>
      <c r="C35" s="150" t="s">
        <v>245</v>
      </c>
      <c r="D35" s="30">
        <f>SUM(L35:P35)</f>
        <v>78</v>
      </c>
      <c r="E35" s="47"/>
      <c r="F35" s="129"/>
      <c r="G35" s="47">
        <f t="shared" si="2"/>
        <v>39</v>
      </c>
      <c r="H35" s="47"/>
      <c r="I35" s="47"/>
      <c r="J35" s="47"/>
      <c r="K35" s="47"/>
      <c r="L35" s="47">
        <v>39</v>
      </c>
      <c r="M35" s="47"/>
      <c r="N35" s="47"/>
      <c r="O35" s="30">
        <v>17</v>
      </c>
      <c r="P35" s="30">
        <v>22</v>
      </c>
      <c r="Q35" s="15"/>
      <c r="R35" s="127"/>
      <c r="S35" s="14"/>
      <c r="T35" s="127"/>
      <c r="U35" s="14"/>
      <c r="V35" s="13"/>
    </row>
    <row r="36" spans="1:22" ht="15.75" x14ac:dyDescent="0.25">
      <c r="A36" s="12"/>
      <c r="B36" s="12"/>
      <c r="C36" s="13"/>
      <c r="D36" s="2"/>
      <c r="E36" s="47"/>
      <c r="F36" s="129"/>
      <c r="G36" s="47"/>
      <c r="H36" s="47"/>
      <c r="I36" s="47"/>
      <c r="J36" s="47"/>
      <c r="K36" s="47"/>
      <c r="L36" s="47"/>
      <c r="M36" s="47"/>
      <c r="N36" s="47"/>
      <c r="O36" s="30"/>
      <c r="P36" s="30"/>
      <c r="Q36" s="15"/>
      <c r="R36" s="127"/>
      <c r="S36" s="14"/>
      <c r="T36" s="127"/>
      <c r="U36" s="14"/>
      <c r="V36" s="13"/>
    </row>
    <row r="37" spans="1:22" ht="15.75" x14ac:dyDescent="0.25">
      <c r="A37" s="18"/>
      <c r="B37" s="12"/>
      <c r="C37" s="13"/>
      <c r="D37" s="2"/>
      <c r="E37" s="47"/>
      <c r="F37" s="129"/>
      <c r="G37" s="47"/>
      <c r="H37" s="47"/>
      <c r="I37" s="67"/>
      <c r="J37" s="47"/>
      <c r="K37" s="47"/>
      <c r="L37" s="47"/>
      <c r="M37" s="47"/>
      <c r="N37" s="47"/>
      <c r="O37" s="30"/>
      <c r="P37" s="127"/>
      <c r="Q37" s="14"/>
      <c r="R37" s="127"/>
      <c r="S37" s="14"/>
      <c r="T37" s="127"/>
      <c r="U37" s="14"/>
      <c r="V37" s="13"/>
    </row>
    <row r="38" spans="1:22" ht="31.5" x14ac:dyDescent="0.3">
      <c r="A38" s="19"/>
      <c r="B38" s="20" t="s">
        <v>49</v>
      </c>
      <c r="C38" s="21"/>
      <c r="D38" s="185">
        <f>D39+D50+D69+D77+D86+D97+D103+D108+D114+D115</f>
        <v>4464</v>
      </c>
      <c r="E38" s="151"/>
      <c r="F38" s="185">
        <f>F39+F50+F61+F69+F77+F86+F97+F103+F108</f>
        <v>1270</v>
      </c>
      <c r="G38" s="185">
        <f>G39+G45+G50+G61+G69+G77+G86+G97+G103+G108</f>
        <v>3766</v>
      </c>
      <c r="H38" s="151"/>
      <c r="I38" s="151"/>
      <c r="J38" s="151"/>
      <c r="K38" s="152"/>
      <c r="L38" s="152">
        <f>L39+L50+L69+L77+L86+L97+L103+L108</f>
        <v>36</v>
      </c>
      <c r="M38" s="152">
        <f>M39+M50+M69+M77+M86+M97+M103+M108</f>
        <v>22</v>
      </c>
      <c r="N38" s="152">
        <f>N39+N50+N69+N77+N86+N97+N103+N108</f>
        <v>96</v>
      </c>
      <c r="O38" s="22"/>
      <c r="P38" s="22"/>
      <c r="Q38" s="22"/>
      <c r="R38" s="22"/>
      <c r="S38" s="22"/>
      <c r="T38" s="22"/>
      <c r="U38" s="22"/>
      <c r="V38" s="22"/>
    </row>
    <row r="39" spans="1:22" ht="18.75" x14ac:dyDescent="0.3">
      <c r="A39" s="23" t="s">
        <v>50</v>
      </c>
      <c r="B39" s="23" t="s">
        <v>51</v>
      </c>
      <c r="C39" s="24"/>
      <c r="D39" s="183">
        <f>SUM(D40:D45)</f>
        <v>655</v>
      </c>
      <c r="E39" s="183">
        <f t="shared" ref="E39" si="3">SUM(E40:E44)</f>
        <v>422</v>
      </c>
      <c r="F39" s="209">
        <f>F45</f>
        <v>116</v>
      </c>
      <c r="G39" s="183">
        <f>SUM(G40:G44)</f>
        <v>521</v>
      </c>
      <c r="H39" s="183">
        <f t="shared" ref="H39:I39" si="4">SUM(H40:H44)</f>
        <v>99</v>
      </c>
      <c r="I39" s="183">
        <f t="shared" si="4"/>
        <v>422</v>
      </c>
      <c r="J39" s="184"/>
      <c r="K39" s="184"/>
      <c r="L39" s="183">
        <f t="shared" ref="L39" si="5">SUM(L40:L44)</f>
        <v>10</v>
      </c>
      <c r="M39" s="183">
        <f t="shared" ref="M39" si="6">SUM(M40:M44)</f>
        <v>2</v>
      </c>
      <c r="N39" s="183">
        <f t="shared" ref="N39" si="7">SUM(N40:N44)</f>
        <v>6</v>
      </c>
      <c r="O39" s="25"/>
      <c r="P39" s="25"/>
      <c r="Q39" s="183">
        <f>SUM(Q40:Q44)</f>
        <v>91</v>
      </c>
      <c r="R39" s="183">
        <f t="shared" ref="R39" si="8">SUM(R40:R44)</f>
        <v>114</v>
      </c>
      <c r="S39" s="183">
        <f t="shared" ref="S39" si="9">SUM(S40:S44)</f>
        <v>52</v>
      </c>
      <c r="T39" s="183">
        <f t="shared" ref="T39" si="10">SUM(T40:T44)</f>
        <v>60</v>
      </c>
      <c r="U39" s="183">
        <f>SUM(U40:U47)</f>
        <v>140</v>
      </c>
      <c r="V39" s="183">
        <f>SUM(V40:V47)</f>
        <v>180</v>
      </c>
    </row>
    <row r="40" spans="1:22" ht="25.5" customHeight="1" x14ac:dyDescent="0.25">
      <c r="A40" s="246" t="s">
        <v>52</v>
      </c>
      <c r="B40" s="246" t="s">
        <v>53</v>
      </c>
      <c r="C40" s="128" t="s">
        <v>254</v>
      </c>
      <c r="D40" s="30">
        <f>G40+K40+L40+M40+N40+J40</f>
        <v>64</v>
      </c>
      <c r="E40" s="47">
        <v>26</v>
      </c>
      <c r="F40" s="200"/>
      <c r="G40" s="129">
        <f>H40+I40</f>
        <v>64</v>
      </c>
      <c r="H40" s="47">
        <v>38</v>
      </c>
      <c r="I40" s="47">
        <v>26</v>
      </c>
      <c r="J40" s="47"/>
      <c r="K40" s="47"/>
      <c r="L40" s="47"/>
      <c r="M40" s="47"/>
      <c r="N40" s="47"/>
      <c r="O40" s="145"/>
      <c r="P40" s="186"/>
      <c r="Q40" s="26"/>
      <c r="R40" s="26"/>
      <c r="S40" s="27"/>
      <c r="T40" s="27"/>
      <c r="U40" s="26">
        <v>28</v>
      </c>
      <c r="V40" s="26">
        <v>36</v>
      </c>
    </row>
    <row r="41" spans="1:22" ht="41.25" customHeight="1" x14ac:dyDescent="0.25">
      <c r="A41" s="246" t="s">
        <v>54</v>
      </c>
      <c r="B41" s="246" t="s">
        <v>55</v>
      </c>
      <c r="C41" s="127" t="s">
        <v>273</v>
      </c>
      <c r="D41" s="30">
        <v>190</v>
      </c>
      <c r="E41" s="47">
        <v>172</v>
      </c>
      <c r="F41" s="200"/>
      <c r="G41" s="129">
        <v>172</v>
      </c>
      <c r="H41" s="47">
        <v>0</v>
      </c>
      <c r="I41" s="47">
        <v>172</v>
      </c>
      <c r="J41" s="47"/>
      <c r="K41" s="47"/>
      <c r="L41" s="129">
        <v>10</v>
      </c>
      <c r="M41" s="129">
        <v>2</v>
      </c>
      <c r="N41" s="129">
        <v>6</v>
      </c>
      <c r="O41" s="30"/>
      <c r="P41" s="30"/>
      <c r="Q41" s="26">
        <v>26</v>
      </c>
      <c r="R41" s="26">
        <v>38</v>
      </c>
      <c r="S41" s="26">
        <v>26</v>
      </c>
      <c r="T41" s="26">
        <v>30</v>
      </c>
      <c r="U41" s="26">
        <v>28</v>
      </c>
      <c r="V41" s="26">
        <v>24</v>
      </c>
    </row>
    <row r="42" spans="1:22" ht="35.25" customHeight="1" x14ac:dyDescent="0.25">
      <c r="A42" s="246" t="s">
        <v>56</v>
      </c>
      <c r="B42" s="247" t="s">
        <v>57</v>
      </c>
      <c r="C42" s="127" t="s">
        <v>354</v>
      </c>
      <c r="D42" s="30">
        <f t="shared" ref="D42:D43" si="11">G42+K42+L42+M42+N42+J42</f>
        <v>77</v>
      </c>
      <c r="E42" s="129">
        <v>32</v>
      </c>
      <c r="F42" s="129"/>
      <c r="G42" s="129">
        <f>SUM(Q42:R42)</f>
        <v>77</v>
      </c>
      <c r="H42" s="129">
        <v>45</v>
      </c>
      <c r="I42" s="129">
        <v>32</v>
      </c>
      <c r="J42" s="47"/>
      <c r="K42" s="47"/>
      <c r="L42" s="47"/>
      <c r="M42" s="129"/>
      <c r="N42" s="129"/>
      <c r="O42" s="30"/>
      <c r="P42" s="30"/>
      <c r="Q42" s="26">
        <v>39</v>
      </c>
      <c r="R42" s="26">
        <v>38</v>
      </c>
      <c r="S42" s="26"/>
      <c r="T42" s="26"/>
      <c r="U42" s="26"/>
      <c r="V42" s="26"/>
    </row>
    <row r="43" spans="1:22" ht="30.75" customHeight="1" x14ac:dyDescent="0.25">
      <c r="A43" s="247" t="s">
        <v>58</v>
      </c>
      <c r="B43" s="247" t="s">
        <v>44</v>
      </c>
      <c r="C43" s="128" t="s">
        <v>257</v>
      </c>
      <c r="D43" s="30">
        <f t="shared" si="11"/>
        <v>172</v>
      </c>
      <c r="E43" s="131">
        <v>172</v>
      </c>
      <c r="F43" s="131"/>
      <c r="G43" s="129">
        <f>SUM(Q43:V43)</f>
        <v>172</v>
      </c>
      <c r="H43" s="131">
        <v>0</v>
      </c>
      <c r="I43" s="131">
        <v>172</v>
      </c>
      <c r="J43" s="45"/>
      <c r="K43" s="45"/>
      <c r="L43" s="45"/>
      <c r="M43" s="131"/>
      <c r="N43" s="131"/>
      <c r="O43" s="30"/>
      <c r="P43" s="30"/>
      <c r="Q43" s="26">
        <v>26</v>
      </c>
      <c r="R43" s="26">
        <v>38</v>
      </c>
      <c r="S43" s="26">
        <v>26</v>
      </c>
      <c r="T43" s="26">
        <v>30</v>
      </c>
      <c r="U43" s="26">
        <v>28</v>
      </c>
      <c r="V43" s="26">
        <v>24</v>
      </c>
    </row>
    <row r="44" spans="1:22" ht="33.75" customHeight="1" x14ac:dyDescent="0.25">
      <c r="A44" s="246" t="s">
        <v>59</v>
      </c>
      <c r="B44" s="246" t="s">
        <v>60</v>
      </c>
      <c r="C44" s="128" t="s">
        <v>253</v>
      </c>
      <c r="D44" s="30">
        <f>G44+K44+L44+M44+N44+J44</f>
        <v>36</v>
      </c>
      <c r="E44" s="45">
        <v>20</v>
      </c>
      <c r="F44" s="131"/>
      <c r="G44" s="129">
        <f t="shared" ref="G44:G104" si="12">H44+I44</f>
        <v>36</v>
      </c>
      <c r="H44" s="45">
        <v>16</v>
      </c>
      <c r="I44" s="45">
        <v>20</v>
      </c>
      <c r="J44" s="45"/>
      <c r="K44" s="45"/>
      <c r="L44" s="45"/>
      <c r="M44" s="131"/>
      <c r="N44" s="131"/>
      <c r="O44" s="30"/>
      <c r="P44" s="30"/>
      <c r="Q44" s="26"/>
      <c r="R44" s="26"/>
      <c r="S44" s="26"/>
      <c r="T44" s="26"/>
      <c r="U44" s="26"/>
      <c r="V44" s="26">
        <v>36</v>
      </c>
    </row>
    <row r="45" spans="1:22" ht="30" x14ac:dyDescent="0.3">
      <c r="A45" s="28"/>
      <c r="B45" s="61" t="s">
        <v>61</v>
      </c>
      <c r="C45" s="194"/>
      <c r="D45" s="196">
        <f>SUM(G46:G47)</f>
        <v>116</v>
      </c>
      <c r="E45" s="219">
        <f>SUM(E46:E47)</f>
        <v>42</v>
      </c>
      <c r="F45" s="208">
        <f>I45+H45</f>
        <v>116</v>
      </c>
      <c r="G45" s="198">
        <f>H45+I45</f>
        <v>116</v>
      </c>
      <c r="H45" s="196">
        <f>SUM(H46:H47)</f>
        <v>74</v>
      </c>
      <c r="I45" s="196">
        <f>SUM(I46:I47)</f>
        <v>42</v>
      </c>
      <c r="J45" s="197"/>
      <c r="K45" s="197"/>
      <c r="L45" s="197"/>
      <c r="M45" s="197"/>
      <c r="N45" s="197"/>
      <c r="O45" s="199"/>
      <c r="P45" s="199"/>
      <c r="Q45" s="199"/>
      <c r="R45" s="199"/>
      <c r="S45" s="199"/>
      <c r="T45" s="199"/>
      <c r="U45" s="199"/>
      <c r="V45" s="199"/>
    </row>
    <row r="46" spans="1:22" ht="18.75" x14ac:dyDescent="0.25">
      <c r="A46" s="282" t="s">
        <v>62</v>
      </c>
      <c r="B46" s="282" t="s">
        <v>63</v>
      </c>
      <c r="C46" s="128" t="s">
        <v>255</v>
      </c>
      <c r="D46" s="30">
        <f>G46+K46+L46+M46+N46+J46</f>
        <v>64</v>
      </c>
      <c r="E46" s="45">
        <v>20</v>
      </c>
      <c r="F46" s="201">
        <v>64</v>
      </c>
      <c r="G46" s="129">
        <f t="shared" si="12"/>
        <v>64</v>
      </c>
      <c r="H46" s="45">
        <v>44</v>
      </c>
      <c r="I46" s="45">
        <v>20</v>
      </c>
      <c r="J46" s="45"/>
      <c r="K46" s="45"/>
      <c r="L46" s="45"/>
      <c r="M46" s="131"/>
      <c r="N46" s="131"/>
      <c r="O46" s="30"/>
      <c r="P46" s="30"/>
      <c r="Q46" s="26"/>
      <c r="R46" s="26"/>
      <c r="S46" s="26"/>
      <c r="T46" s="26"/>
      <c r="U46" s="26">
        <v>28</v>
      </c>
      <c r="V46" s="26">
        <v>36</v>
      </c>
    </row>
    <row r="47" spans="1:22" ht="18.75" x14ac:dyDescent="0.25">
      <c r="A47" s="282" t="s">
        <v>64</v>
      </c>
      <c r="B47" s="247" t="s">
        <v>65</v>
      </c>
      <c r="C47" s="128" t="s">
        <v>253</v>
      </c>
      <c r="D47" s="30">
        <f>G47+K47+L47+M47+N47+J47</f>
        <v>52</v>
      </c>
      <c r="E47" s="45">
        <v>22</v>
      </c>
      <c r="F47" s="201">
        <v>52</v>
      </c>
      <c r="G47" s="129">
        <v>52</v>
      </c>
      <c r="H47" s="45">
        <v>30</v>
      </c>
      <c r="I47" s="45">
        <v>22</v>
      </c>
      <c r="J47" s="45"/>
      <c r="K47" s="45"/>
      <c r="L47" s="45"/>
      <c r="M47" s="131"/>
      <c r="N47" s="131"/>
      <c r="O47" s="29"/>
      <c r="P47" s="29"/>
      <c r="Q47" s="29"/>
      <c r="R47" s="29"/>
      <c r="S47" s="29"/>
      <c r="T47" s="29"/>
      <c r="U47" s="30">
        <v>28</v>
      </c>
      <c r="V47" s="30">
        <v>24</v>
      </c>
    </row>
    <row r="48" spans="1:22" ht="32.25" thickBot="1" x14ac:dyDescent="0.3">
      <c r="A48" s="23" t="s">
        <v>66</v>
      </c>
      <c r="B48" s="31" t="s">
        <v>67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3"/>
      <c r="R48" s="33"/>
      <c r="S48" s="33"/>
      <c r="T48" s="33"/>
      <c r="U48" s="33"/>
      <c r="V48" s="33"/>
    </row>
    <row r="49" spans="1:22" ht="19.5" x14ac:dyDescent="0.25">
      <c r="A49" s="34" t="s">
        <v>68</v>
      </c>
      <c r="B49" s="62" t="s">
        <v>69</v>
      </c>
      <c r="C49" s="13"/>
      <c r="D49" s="2"/>
      <c r="E49" s="45"/>
      <c r="F49" s="131"/>
      <c r="G49" s="47">
        <f t="shared" si="12"/>
        <v>0</v>
      </c>
      <c r="H49" s="45"/>
      <c r="I49" s="45"/>
      <c r="J49" s="45"/>
      <c r="K49" s="45"/>
      <c r="L49" s="45"/>
      <c r="M49" s="131"/>
      <c r="N49" s="131"/>
      <c r="O49" s="30"/>
      <c r="P49" s="30"/>
      <c r="Q49" s="26"/>
      <c r="R49" s="26"/>
      <c r="S49" s="26"/>
      <c r="T49" s="26"/>
      <c r="U49" s="26"/>
      <c r="V49" s="26"/>
    </row>
    <row r="50" spans="1:22" ht="37.5" x14ac:dyDescent="0.3">
      <c r="A50" s="28"/>
      <c r="B50" s="35" t="s">
        <v>70</v>
      </c>
      <c r="C50" s="32"/>
      <c r="D50" s="183">
        <f>SUM(D51:D61)</f>
        <v>1017</v>
      </c>
      <c r="E50" s="220">
        <f>SUM(E54:E60)</f>
        <v>246</v>
      </c>
      <c r="F50" s="183">
        <f>SUM(F54:F60)</f>
        <v>196</v>
      </c>
      <c r="G50" s="183">
        <f>SUM(G54:G60)</f>
        <v>482</v>
      </c>
      <c r="H50" s="183">
        <f>SUM(H54:H60)</f>
        <v>236</v>
      </c>
      <c r="I50" s="183">
        <f>SUM(I54:I60)</f>
        <v>246</v>
      </c>
      <c r="J50" s="50"/>
      <c r="K50" s="183">
        <f>SUM(K54:K60)</f>
        <v>30</v>
      </c>
      <c r="L50" s="183">
        <f>SUM(L54:L60)</f>
        <v>2</v>
      </c>
      <c r="M50" s="183">
        <f>SUM(M54:M60)</f>
        <v>2</v>
      </c>
      <c r="N50" s="183">
        <f>SUM(N54:N60)</f>
        <v>6</v>
      </c>
      <c r="O50" s="33"/>
      <c r="P50" s="33"/>
      <c r="Q50" s="183">
        <f>SUM(Q54:Q60)</f>
        <v>143</v>
      </c>
      <c r="R50" s="183">
        <f>SUM(R54:R60)</f>
        <v>171</v>
      </c>
      <c r="S50" s="183">
        <f>SUM(S54:S61)</f>
        <v>104</v>
      </c>
      <c r="T50" s="183">
        <f>SUM(T54:T60)</f>
        <v>90</v>
      </c>
      <c r="U50" s="183"/>
      <c r="V50" s="183">
        <f>SUM(V53:V60)</f>
        <v>36</v>
      </c>
    </row>
    <row r="51" spans="1:22" ht="38.25" customHeight="1" x14ac:dyDescent="0.25">
      <c r="A51" s="255" t="s">
        <v>71</v>
      </c>
      <c r="B51" s="259" t="s">
        <v>74</v>
      </c>
      <c r="C51" s="127" t="s">
        <v>349</v>
      </c>
      <c r="D51" s="30">
        <v>74</v>
      </c>
      <c r="E51" s="45">
        <v>20</v>
      </c>
      <c r="F51" s="131">
        <v>30</v>
      </c>
      <c r="G51" s="129">
        <v>64</v>
      </c>
      <c r="H51" s="45">
        <v>44</v>
      </c>
      <c r="I51" s="45">
        <v>20</v>
      </c>
      <c r="J51" s="45"/>
      <c r="K51" s="45"/>
      <c r="L51" s="131">
        <v>2</v>
      </c>
      <c r="M51" s="131">
        <v>2</v>
      </c>
      <c r="N51" s="287">
        <v>6</v>
      </c>
      <c r="O51" s="30"/>
      <c r="P51" s="30"/>
      <c r="Q51" s="26">
        <v>26</v>
      </c>
      <c r="R51" s="69">
        <v>38</v>
      </c>
      <c r="S51" s="26"/>
      <c r="T51" s="26"/>
      <c r="U51" s="26"/>
      <c r="V51" s="26"/>
    </row>
    <row r="52" spans="1:22" ht="38.25" customHeight="1" x14ac:dyDescent="0.25">
      <c r="A52" s="255" t="s">
        <v>73</v>
      </c>
      <c r="B52" s="259" t="s">
        <v>76</v>
      </c>
      <c r="C52" s="127" t="s">
        <v>350</v>
      </c>
      <c r="D52" s="30">
        <v>68</v>
      </c>
      <c r="E52" s="2">
        <v>18</v>
      </c>
      <c r="F52" s="130">
        <v>20</v>
      </c>
      <c r="G52" s="129">
        <v>58</v>
      </c>
      <c r="H52" s="2">
        <v>40</v>
      </c>
      <c r="I52" s="2">
        <v>18</v>
      </c>
      <c r="J52" s="2"/>
      <c r="K52" s="2"/>
      <c r="L52" s="130">
        <v>2</v>
      </c>
      <c r="M52" s="130">
        <v>2</v>
      </c>
      <c r="N52" s="206">
        <v>6</v>
      </c>
      <c r="O52" s="30"/>
      <c r="P52" s="30"/>
      <c r="Q52" s="26">
        <v>39</v>
      </c>
      <c r="R52" s="26">
        <v>19</v>
      </c>
      <c r="S52" s="26"/>
      <c r="T52" s="26"/>
      <c r="U52" s="26"/>
      <c r="V52" s="26"/>
    </row>
    <row r="53" spans="1:22" ht="34.5" customHeight="1" x14ac:dyDescent="0.25">
      <c r="A53" s="256" t="s">
        <v>75</v>
      </c>
      <c r="B53" s="248" t="s">
        <v>309</v>
      </c>
      <c r="C53" s="128" t="s">
        <v>255</v>
      </c>
      <c r="D53" s="30">
        <f>G53+K53+L53+M53+N53+J53</f>
        <v>36</v>
      </c>
      <c r="E53" s="45">
        <v>8</v>
      </c>
      <c r="F53" s="130">
        <v>20</v>
      </c>
      <c r="G53" s="129">
        <f>SUM(Q53:V53)</f>
        <v>36</v>
      </c>
      <c r="H53" s="2">
        <v>28</v>
      </c>
      <c r="I53" s="45">
        <v>8</v>
      </c>
      <c r="J53" s="2"/>
      <c r="K53" s="2"/>
      <c r="L53" s="2"/>
      <c r="M53" s="130"/>
      <c r="N53" s="130"/>
      <c r="O53" s="30"/>
      <c r="P53" s="30"/>
      <c r="Q53" s="26"/>
      <c r="R53" s="26"/>
      <c r="S53" s="26"/>
      <c r="T53" s="26"/>
      <c r="U53" s="26"/>
      <c r="V53" s="26">
        <v>36</v>
      </c>
    </row>
    <row r="54" spans="1:22" ht="45.75" customHeight="1" x14ac:dyDescent="0.25">
      <c r="A54" s="255" t="s">
        <v>77</v>
      </c>
      <c r="B54" s="248" t="s">
        <v>72</v>
      </c>
      <c r="C54" s="13" t="s">
        <v>261</v>
      </c>
      <c r="D54" s="30">
        <f>G54+K54+L54+M54+N54+J54</f>
        <v>77</v>
      </c>
      <c r="E54" s="45">
        <v>42</v>
      </c>
      <c r="F54" s="207">
        <v>34</v>
      </c>
      <c r="G54" s="284">
        <f t="shared" si="12"/>
        <v>77</v>
      </c>
      <c r="H54" s="229">
        <v>35</v>
      </c>
      <c r="I54" s="45">
        <v>42</v>
      </c>
      <c r="J54" s="45"/>
      <c r="K54" s="45"/>
      <c r="L54" s="45"/>
      <c r="M54" s="131"/>
      <c r="N54" s="131"/>
      <c r="O54" s="30"/>
      <c r="P54" s="30"/>
      <c r="Q54" s="30">
        <v>39</v>
      </c>
      <c r="R54" s="26">
        <v>38</v>
      </c>
      <c r="S54" s="26"/>
      <c r="T54" s="26"/>
      <c r="U54" s="26"/>
      <c r="V54" s="26"/>
    </row>
    <row r="55" spans="1:22" ht="40.5" customHeight="1" x14ac:dyDescent="0.25">
      <c r="A55" s="255" t="s">
        <v>79</v>
      </c>
      <c r="B55" s="259" t="s">
        <v>78</v>
      </c>
      <c r="C55" s="127" t="s">
        <v>354</v>
      </c>
      <c r="D55" s="26">
        <f>G55+L55</f>
        <v>77</v>
      </c>
      <c r="E55" s="2">
        <v>39</v>
      </c>
      <c r="F55" s="130">
        <v>45</v>
      </c>
      <c r="G55" s="129">
        <v>77</v>
      </c>
      <c r="H55" s="2">
        <v>38</v>
      </c>
      <c r="I55" s="2">
        <v>39</v>
      </c>
      <c r="J55" s="2"/>
      <c r="K55" s="2"/>
      <c r="L55" s="130"/>
      <c r="M55" s="130"/>
      <c r="N55" s="206"/>
      <c r="O55" s="30"/>
      <c r="P55" s="30"/>
      <c r="Q55" s="26">
        <v>39</v>
      </c>
      <c r="R55" s="30">
        <v>38</v>
      </c>
      <c r="S55" s="26"/>
      <c r="T55" s="26"/>
      <c r="U55" s="26"/>
      <c r="V55" s="26"/>
    </row>
    <row r="56" spans="1:22" ht="45" customHeight="1" x14ac:dyDescent="0.25">
      <c r="A56" s="255" t="s">
        <v>81</v>
      </c>
      <c r="B56" s="259" t="s">
        <v>80</v>
      </c>
      <c r="C56" s="128" t="s">
        <v>266</v>
      </c>
      <c r="D56" s="30">
        <f>G56+K56+L56+M56+N56+J56</f>
        <v>43</v>
      </c>
      <c r="E56" s="2">
        <v>18</v>
      </c>
      <c r="F56" s="130">
        <v>20</v>
      </c>
      <c r="G56" s="129">
        <f>H56+I56</f>
        <v>43</v>
      </c>
      <c r="H56" s="2">
        <v>25</v>
      </c>
      <c r="I56" s="2">
        <v>18</v>
      </c>
      <c r="J56" s="2"/>
      <c r="K56" s="2"/>
      <c r="L56" s="2"/>
      <c r="M56" s="2"/>
      <c r="N56" s="2"/>
      <c r="O56" s="30"/>
      <c r="P56" s="30"/>
      <c r="Q56" s="36"/>
      <c r="R56" s="36"/>
      <c r="S56" s="26">
        <v>13</v>
      </c>
      <c r="T56" s="26">
        <v>30</v>
      </c>
      <c r="U56" s="26"/>
      <c r="V56" s="26"/>
    </row>
    <row r="57" spans="1:22" ht="45" x14ac:dyDescent="0.25">
      <c r="A57" s="255" t="s">
        <v>83</v>
      </c>
      <c r="B57" s="248" t="s">
        <v>82</v>
      </c>
      <c r="C57" s="127" t="s">
        <v>277</v>
      </c>
      <c r="D57" s="30">
        <f>G57+K57+L57+M57+N57+J57</f>
        <v>105</v>
      </c>
      <c r="E57" s="2">
        <v>65</v>
      </c>
      <c r="F57" s="130">
        <v>47</v>
      </c>
      <c r="G57" s="129">
        <f>SUM(Q57:T57)</f>
        <v>105</v>
      </c>
      <c r="H57" s="2">
        <v>40</v>
      </c>
      <c r="I57" s="2">
        <v>65</v>
      </c>
      <c r="J57" s="2"/>
      <c r="K57" s="2"/>
      <c r="L57" s="2"/>
      <c r="M57" s="2"/>
      <c r="N57" s="2"/>
      <c r="O57" s="30"/>
      <c r="P57" s="30"/>
      <c r="Q57" s="30">
        <v>39</v>
      </c>
      <c r="R57" s="26">
        <v>38</v>
      </c>
      <c r="S57" s="26">
        <v>13</v>
      </c>
      <c r="T57" s="26">
        <v>15</v>
      </c>
      <c r="U57" s="26"/>
      <c r="V57" s="26"/>
    </row>
    <row r="58" spans="1:22" ht="30" customHeight="1" x14ac:dyDescent="0.25">
      <c r="A58" s="255" t="s">
        <v>84</v>
      </c>
      <c r="B58" s="259" t="s">
        <v>225</v>
      </c>
      <c r="C58" s="127" t="s">
        <v>352</v>
      </c>
      <c r="D58" s="30">
        <v>104</v>
      </c>
      <c r="E58" s="2">
        <v>56</v>
      </c>
      <c r="F58" s="130">
        <v>30</v>
      </c>
      <c r="G58" s="129">
        <v>94</v>
      </c>
      <c r="H58" s="2">
        <v>38</v>
      </c>
      <c r="I58" s="2">
        <v>56</v>
      </c>
      <c r="J58" s="2"/>
      <c r="K58" s="2">
        <v>30</v>
      </c>
      <c r="L58" s="130">
        <v>2</v>
      </c>
      <c r="M58" s="130">
        <v>2</v>
      </c>
      <c r="N58" s="130">
        <v>6</v>
      </c>
      <c r="O58" s="30"/>
      <c r="P58" s="30"/>
      <c r="Q58" s="26"/>
      <c r="R58" s="26">
        <v>38</v>
      </c>
      <c r="S58" s="26">
        <v>26</v>
      </c>
      <c r="T58" s="26">
        <v>30</v>
      </c>
      <c r="U58" s="26"/>
      <c r="V58" s="26"/>
    </row>
    <row r="59" spans="1:22" ht="30" x14ac:dyDescent="0.25">
      <c r="A59" s="255" t="s">
        <v>85</v>
      </c>
      <c r="B59" s="259" t="s">
        <v>308</v>
      </c>
      <c r="C59" s="127" t="s">
        <v>355</v>
      </c>
      <c r="D59" s="30">
        <f t="shared" ref="D59:D68" si="13">G59+K59+L59+M59+N59+J59</f>
        <v>41</v>
      </c>
      <c r="E59" s="2">
        <v>11</v>
      </c>
      <c r="F59" s="130"/>
      <c r="G59" s="129">
        <f t="shared" si="12"/>
        <v>41</v>
      </c>
      <c r="H59" s="2">
        <v>30</v>
      </c>
      <c r="I59" s="2">
        <v>11</v>
      </c>
      <c r="J59" s="2"/>
      <c r="K59" s="2"/>
      <c r="L59" s="2"/>
      <c r="M59" s="2"/>
      <c r="N59" s="2"/>
      <c r="O59" s="30"/>
      <c r="P59" s="30"/>
      <c r="Q59" s="26"/>
      <c r="R59" s="26"/>
      <c r="S59" s="26">
        <v>26</v>
      </c>
      <c r="T59" s="26">
        <v>15</v>
      </c>
      <c r="U59" s="26"/>
      <c r="V59" s="26"/>
    </row>
    <row r="60" spans="1:22" ht="37.5" customHeight="1" x14ac:dyDescent="0.25">
      <c r="A60" s="255" t="s">
        <v>87</v>
      </c>
      <c r="B60" s="259" t="s">
        <v>86</v>
      </c>
      <c r="C60" s="127" t="s">
        <v>356</v>
      </c>
      <c r="D60" s="26">
        <f>G60</f>
        <v>45</v>
      </c>
      <c r="E60" s="2">
        <v>15</v>
      </c>
      <c r="F60" s="130">
        <v>20</v>
      </c>
      <c r="G60" s="129">
        <v>45</v>
      </c>
      <c r="H60" s="2">
        <v>30</v>
      </c>
      <c r="I60" s="2">
        <v>15</v>
      </c>
      <c r="J60" s="2"/>
      <c r="K60" s="2"/>
      <c r="L60" s="2"/>
      <c r="M60" s="130"/>
      <c r="N60" s="130"/>
      <c r="O60" s="30"/>
      <c r="P60" s="30"/>
      <c r="Q60" s="26">
        <v>26</v>
      </c>
      <c r="R60" s="26">
        <v>19</v>
      </c>
      <c r="S60" s="26"/>
      <c r="T60" s="26"/>
      <c r="U60" s="26"/>
      <c r="V60" s="26"/>
    </row>
    <row r="61" spans="1:22" ht="30" x14ac:dyDescent="0.3">
      <c r="A61" s="257"/>
      <c r="B61" s="61" t="s">
        <v>88</v>
      </c>
      <c r="C61" s="202"/>
      <c r="D61" s="196">
        <f>SUM(D62:D68)</f>
        <v>347</v>
      </c>
      <c r="E61" s="214">
        <f>SUM(E62:E68)</f>
        <v>192</v>
      </c>
      <c r="F61" s="214">
        <f>SUM(F62:F68)</f>
        <v>347</v>
      </c>
      <c r="G61" s="214">
        <f t="shared" ref="G61:I61" si="14">SUM(G62:G68)</f>
        <v>347</v>
      </c>
      <c r="H61" s="214">
        <f t="shared" si="14"/>
        <v>155</v>
      </c>
      <c r="I61" s="214">
        <f t="shared" si="14"/>
        <v>192</v>
      </c>
      <c r="J61" s="195"/>
      <c r="K61" s="195"/>
      <c r="L61" s="195"/>
      <c r="M61" s="195"/>
      <c r="N61" s="195"/>
      <c r="O61" s="203"/>
      <c r="P61" s="203"/>
      <c r="Q61" s="203"/>
      <c r="R61" s="195"/>
      <c r="S61" s="214">
        <f>SUM(S62:S68)</f>
        <v>26</v>
      </c>
      <c r="T61" s="215">
        <f>SUM(T62:T68)</f>
        <v>105</v>
      </c>
      <c r="U61" s="215">
        <f>SUM(U62:U68)</f>
        <v>84</v>
      </c>
      <c r="V61" s="214">
        <f t="shared" ref="V61" si="15">SUM(V62:V68)</f>
        <v>132</v>
      </c>
    </row>
    <row r="62" spans="1:22" ht="18.75" x14ac:dyDescent="0.25">
      <c r="A62" s="258" t="s">
        <v>89</v>
      </c>
      <c r="B62" s="249" t="s">
        <v>90</v>
      </c>
      <c r="C62" s="128" t="s">
        <v>272</v>
      </c>
      <c r="D62" s="30">
        <f>G62+K62+L62+M62+N62+J62</f>
        <v>64</v>
      </c>
      <c r="E62" s="2">
        <v>64</v>
      </c>
      <c r="F62" s="130">
        <v>64</v>
      </c>
      <c r="G62" s="129">
        <f>SUM(Q62:V62)</f>
        <v>64</v>
      </c>
      <c r="H62" s="2">
        <v>0</v>
      </c>
      <c r="I62" s="2">
        <v>64</v>
      </c>
      <c r="J62" s="2"/>
      <c r="K62" s="2"/>
      <c r="L62" s="2"/>
      <c r="M62" s="2"/>
      <c r="N62" s="2"/>
      <c r="O62" s="30"/>
      <c r="P62" s="30"/>
      <c r="Q62" s="26"/>
      <c r="R62" s="26"/>
      <c r="S62" s="26"/>
      <c r="T62" s="26"/>
      <c r="U62" s="26">
        <v>28</v>
      </c>
      <c r="V62" s="26">
        <v>36</v>
      </c>
    </row>
    <row r="63" spans="1:22" ht="30" x14ac:dyDescent="0.25">
      <c r="A63" s="258" t="s">
        <v>91</v>
      </c>
      <c r="B63" s="249" t="s">
        <v>92</v>
      </c>
      <c r="C63" s="127" t="s">
        <v>277</v>
      </c>
      <c r="D63" s="30">
        <f t="shared" si="13"/>
        <v>45</v>
      </c>
      <c r="E63" s="2">
        <v>20</v>
      </c>
      <c r="F63" s="130">
        <v>45</v>
      </c>
      <c r="G63" s="129">
        <f t="shared" si="12"/>
        <v>45</v>
      </c>
      <c r="H63" s="2">
        <v>25</v>
      </c>
      <c r="I63" s="2">
        <v>20</v>
      </c>
      <c r="J63" s="2"/>
      <c r="K63" s="2"/>
      <c r="L63" s="2"/>
      <c r="M63" s="2"/>
      <c r="N63" s="2"/>
      <c r="O63" s="30"/>
      <c r="P63" s="30"/>
      <c r="Q63" s="26"/>
      <c r="R63" s="26"/>
      <c r="S63" s="30"/>
      <c r="T63" s="30">
        <v>45</v>
      </c>
      <c r="U63" s="26"/>
      <c r="V63" s="26"/>
    </row>
    <row r="64" spans="1:22" ht="30" x14ac:dyDescent="0.25">
      <c r="A64" s="249" t="s">
        <v>93</v>
      </c>
      <c r="B64" s="286" t="s">
        <v>94</v>
      </c>
      <c r="C64" s="128" t="s">
        <v>266</v>
      </c>
      <c r="D64" s="30">
        <f t="shared" si="13"/>
        <v>41</v>
      </c>
      <c r="E64" s="2">
        <v>21</v>
      </c>
      <c r="F64" s="130">
        <v>41</v>
      </c>
      <c r="G64" s="129">
        <f t="shared" si="12"/>
        <v>41</v>
      </c>
      <c r="H64" s="2">
        <v>20</v>
      </c>
      <c r="I64" s="2">
        <v>21</v>
      </c>
      <c r="J64" s="2"/>
      <c r="K64" s="2"/>
      <c r="L64" s="2"/>
      <c r="M64" s="2"/>
      <c r="N64" s="2"/>
      <c r="O64" s="30"/>
      <c r="P64" s="30"/>
      <c r="Q64" s="26"/>
      <c r="R64" s="26"/>
      <c r="S64" s="30">
        <v>26</v>
      </c>
      <c r="T64" s="30">
        <v>15</v>
      </c>
      <c r="U64" s="26"/>
      <c r="V64" s="26"/>
    </row>
    <row r="65" spans="1:23" ht="30" x14ac:dyDescent="0.25">
      <c r="A65" s="248" t="s">
        <v>95</v>
      </c>
      <c r="B65" s="249" t="s">
        <v>96</v>
      </c>
      <c r="C65" s="128" t="s">
        <v>272</v>
      </c>
      <c r="D65" s="30">
        <f t="shared" si="13"/>
        <v>64</v>
      </c>
      <c r="E65" s="2">
        <v>32</v>
      </c>
      <c r="F65" s="130">
        <v>64</v>
      </c>
      <c r="G65" s="129">
        <f t="shared" si="12"/>
        <v>64</v>
      </c>
      <c r="H65" s="2">
        <v>32</v>
      </c>
      <c r="I65" s="2">
        <v>32</v>
      </c>
      <c r="J65" s="2"/>
      <c r="K65" s="2"/>
      <c r="L65" s="2"/>
      <c r="M65" s="2"/>
      <c r="N65" s="2"/>
      <c r="O65" s="30"/>
      <c r="P65" s="30"/>
      <c r="Q65" s="26"/>
      <c r="R65" s="26"/>
      <c r="S65" s="26"/>
      <c r="T65" s="26"/>
      <c r="U65" s="26">
        <v>28</v>
      </c>
      <c r="V65" s="26">
        <v>36</v>
      </c>
    </row>
    <row r="66" spans="1:23" ht="18.75" x14ac:dyDescent="0.25">
      <c r="A66" s="248" t="s">
        <v>97</v>
      </c>
      <c r="B66" s="248" t="s">
        <v>99</v>
      </c>
      <c r="C66" s="128" t="s">
        <v>255</v>
      </c>
      <c r="D66" s="30">
        <f t="shared" si="13"/>
        <v>52</v>
      </c>
      <c r="E66" s="2">
        <v>20</v>
      </c>
      <c r="F66" s="130">
        <v>52</v>
      </c>
      <c r="G66" s="129">
        <f>SUM(Q66:V66)</f>
        <v>52</v>
      </c>
      <c r="H66" s="2">
        <v>32</v>
      </c>
      <c r="I66" s="2">
        <v>20</v>
      </c>
      <c r="J66" s="2"/>
      <c r="K66" s="2"/>
      <c r="L66" s="2"/>
      <c r="M66" s="2"/>
      <c r="N66" s="2"/>
      <c r="O66" s="30"/>
      <c r="P66" s="30"/>
      <c r="Q66" s="26"/>
      <c r="R66" s="26"/>
      <c r="S66" s="26"/>
      <c r="T66" s="26"/>
      <c r="U66" s="26">
        <v>28</v>
      </c>
      <c r="V66" s="26">
        <v>24</v>
      </c>
    </row>
    <row r="67" spans="1:23" ht="18.75" x14ac:dyDescent="0.25">
      <c r="A67" s="248" t="s">
        <v>98</v>
      </c>
      <c r="B67" s="248" t="s">
        <v>101</v>
      </c>
      <c r="C67" s="128" t="s">
        <v>265</v>
      </c>
      <c r="D67" s="30">
        <f t="shared" si="13"/>
        <v>45</v>
      </c>
      <c r="E67" s="2">
        <v>25</v>
      </c>
      <c r="F67" s="130">
        <v>45</v>
      </c>
      <c r="G67" s="129">
        <f t="shared" si="12"/>
        <v>45</v>
      </c>
      <c r="H67" s="2">
        <v>20</v>
      </c>
      <c r="I67" s="2">
        <v>25</v>
      </c>
      <c r="J67" s="2"/>
      <c r="K67" s="2"/>
      <c r="L67" s="2"/>
      <c r="M67" s="2"/>
      <c r="N67" s="2"/>
      <c r="O67" s="29"/>
      <c r="P67" s="29"/>
      <c r="Q67" s="29"/>
      <c r="R67" s="29"/>
      <c r="S67" s="29"/>
      <c r="T67" s="30">
        <v>45</v>
      </c>
      <c r="U67" s="29"/>
      <c r="V67" s="29"/>
    </row>
    <row r="68" spans="1:23" ht="33" customHeight="1" thickBot="1" x14ac:dyDescent="0.3">
      <c r="A68" s="259" t="s">
        <v>100</v>
      </c>
      <c r="B68" s="250" t="s">
        <v>164</v>
      </c>
      <c r="C68" s="128" t="s">
        <v>253</v>
      </c>
      <c r="D68" s="30">
        <f t="shared" si="13"/>
        <v>36</v>
      </c>
      <c r="E68" s="68">
        <v>10</v>
      </c>
      <c r="F68" s="130">
        <v>36</v>
      </c>
      <c r="G68" s="129">
        <v>36</v>
      </c>
      <c r="H68" s="68">
        <v>26</v>
      </c>
      <c r="I68" s="68">
        <v>10</v>
      </c>
      <c r="J68" s="2"/>
      <c r="K68" s="2"/>
      <c r="L68" s="2"/>
      <c r="M68" s="2"/>
      <c r="N68" s="2"/>
      <c r="O68" s="29"/>
      <c r="P68" s="29"/>
      <c r="Q68" s="29"/>
      <c r="R68" s="29"/>
      <c r="S68" s="29"/>
      <c r="T68" s="30"/>
      <c r="U68" s="30">
        <v>0</v>
      </c>
      <c r="V68" s="30">
        <v>36</v>
      </c>
    </row>
    <row r="69" spans="1:23" ht="51.75" customHeight="1" x14ac:dyDescent="0.25">
      <c r="A69" s="260" t="s">
        <v>102</v>
      </c>
      <c r="B69" s="275" t="s">
        <v>326</v>
      </c>
      <c r="C69" s="187"/>
      <c r="D69" s="188">
        <f>SUM(D70:D76)</f>
        <v>388</v>
      </c>
      <c r="E69" s="211">
        <f>SUM(E70:E72)</f>
        <v>105</v>
      </c>
      <c r="F69" s="210">
        <f>SUM(F70:F72)</f>
        <v>60</v>
      </c>
      <c r="G69" s="211">
        <f>SUM(G70:G75)</f>
        <v>372</v>
      </c>
      <c r="H69" s="210">
        <f>SUM(H70:H75)</f>
        <v>87</v>
      </c>
      <c r="I69" s="210">
        <f>SUM(I70:I75)</f>
        <v>105</v>
      </c>
      <c r="J69" s="210">
        <f>SUM(J70:J75)</f>
        <v>180</v>
      </c>
      <c r="K69" s="210"/>
      <c r="L69" s="210">
        <f>SUM(L70:L76)</f>
        <v>2</v>
      </c>
      <c r="M69" s="210">
        <f t="shared" ref="M69" si="16">SUM(M70:M76)</f>
        <v>2</v>
      </c>
      <c r="N69" s="210">
        <f>SUM(N71:N76)</f>
        <v>12</v>
      </c>
      <c r="O69" s="212"/>
      <c r="P69" s="212"/>
      <c r="Q69" s="210">
        <f>SUM(Q70:Q72)</f>
        <v>78</v>
      </c>
      <c r="R69" s="210">
        <f>SUM(R70:R72)</f>
        <v>114</v>
      </c>
      <c r="S69" s="189"/>
      <c r="T69" s="189"/>
      <c r="U69" s="189"/>
      <c r="V69" s="189"/>
    </row>
    <row r="70" spans="1:23" ht="30.75" customHeight="1" x14ac:dyDescent="0.25">
      <c r="A70" s="55" t="s">
        <v>104</v>
      </c>
      <c r="B70" s="55" t="s">
        <v>105</v>
      </c>
      <c r="C70" s="127" t="s">
        <v>354</v>
      </c>
      <c r="D70" s="26">
        <f>G70</f>
        <v>38</v>
      </c>
      <c r="E70" s="130">
        <v>16</v>
      </c>
      <c r="F70" s="130"/>
      <c r="G70" s="129">
        <v>38</v>
      </c>
      <c r="H70" s="130">
        <v>22</v>
      </c>
      <c r="I70" s="130">
        <v>16</v>
      </c>
      <c r="J70" s="130"/>
      <c r="K70" s="2"/>
      <c r="L70" s="2"/>
      <c r="M70" s="130"/>
      <c r="N70" s="206"/>
      <c r="O70" s="30"/>
      <c r="P70" s="30"/>
      <c r="Q70" s="26">
        <v>0</v>
      </c>
      <c r="R70" s="26">
        <v>38</v>
      </c>
      <c r="S70" s="26"/>
      <c r="T70" s="26"/>
      <c r="U70" s="26"/>
      <c r="V70" s="26"/>
    </row>
    <row r="71" spans="1:23" ht="38.25" x14ac:dyDescent="0.25">
      <c r="A71" s="55" t="s">
        <v>106</v>
      </c>
      <c r="B71" s="55" t="s">
        <v>107</v>
      </c>
      <c r="C71" s="13" t="s">
        <v>260</v>
      </c>
      <c r="D71" s="30">
        <f t="shared" ref="D71:D72" si="17">G71+K71+L71+M71+J71</f>
        <v>77</v>
      </c>
      <c r="E71" s="2">
        <v>50</v>
      </c>
      <c r="F71" s="130">
        <v>30</v>
      </c>
      <c r="G71" s="129">
        <f t="shared" si="12"/>
        <v>77</v>
      </c>
      <c r="H71" s="2">
        <v>27</v>
      </c>
      <c r="I71" s="2">
        <v>50</v>
      </c>
      <c r="J71" s="2"/>
      <c r="K71" s="2"/>
      <c r="L71" s="2"/>
      <c r="M71" s="2"/>
      <c r="N71" s="2"/>
      <c r="O71" s="30"/>
      <c r="P71" s="30"/>
      <c r="Q71" s="26">
        <v>39</v>
      </c>
      <c r="R71" s="26">
        <v>38</v>
      </c>
      <c r="S71" s="26"/>
      <c r="T71" s="26"/>
      <c r="U71" s="26"/>
      <c r="V71" s="26"/>
    </row>
    <row r="72" spans="1:23" ht="25.5" x14ac:dyDescent="0.25">
      <c r="A72" s="55" t="s">
        <v>108</v>
      </c>
      <c r="B72" s="55" t="s">
        <v>109</v>
      </c>
      <c r="C72" s="13" t="s">
        <v>260</v>
      </c>
      <c r="D72" s="30">
        <f t="shared" si="17"/>
        <v>77</v>
      </c>
      <c r="E72" s="2">
        <v>39</v>
      </c>
      <c r="F72" s="130">
        <v>30</v>
      </c>
      <c r="G72" s="129">
        <f t="shared" si="12"/>
        <v>77</v>
      </c>
      <c r="H72" s="2">
        <v>38</v>
      </c>
      <c r="I72" s="2">
        <v>39</v>
      </c>
      <c r="J72" s="2"/>
      <c r="K72" s="2"/>
      <c r="L72" s="2"/>
      <c r="M72" s="2"/>
      <c r="N72" s="2"/>
      <c r="O72" s="30"/>
      <c r="P72" s="30"/>
      <c r="Q72" s="26">
        <v>39</v>
      </c>
      <c r="R72" s="26">
        <v>38</v>
      </c>
      <c r="S72" s="26"/>
      <c r="T72" s="26"/>
      <c r="U72" s="26"/>
      <c r="V72" s="26"/>
    </row>
    <row r="73" spans="1:23" ht="29.25" customHeight="1" x14ac:dyDescent="0.25">
      <c r="A73" s="60" t="s">
        <v>328</v>
      </c>
      <c r="B73" s="60" t="s">
        <v>329</v>
      </c>
      <c r="C73" s="144" t="s">
        <v>256</v>
      </c>
      <c r="D73" s="37">
        <v>36</v>
      </c>
      <c r="E73" s="134"/>
      <c r="F73" s="134"/>
      <c r="G73" s="133">
        <v>36</v>
      </c>
      <c r="H73" s="134"/>
      <c r="I73" s="134"/>
      <c r="J73" s="134">
        <v>36</v>
      </c>
      <c r="K73" s="134"/>
      <c r="L73" s="134"/>
      <c r="M73" s="134"/>
      <c r="N73" s="134"/>
      <c r="O73" s="37"/>
      <c r="P73" s="37"/>
      <c r="Q73" s="37">
        <v>36</v>
      </c>
      <c r="R73" s="37"/>
      <c r="S73" s="37"/>
      <c r="T73" s="37"/>
      <c r="U73" s="37"/>
      <c r="V73" s="37"/>
    </row>
    <row r="74" spans="1:23" ht="25.5" x14ac:dyDescent="0.25">
      <c r="A74" s="60" t="s">
        <v>110</v>
      </c>
      <c r="B74" s="60" t="s">
        <v>330</v>
      </c>
      <c r="C74" s="144" t="s">
        <v>256</v>
      </c>
      <c r="D74" s="37">
        <f>G74</f>
        <v>36</v>
      </c>
      <c r="E74" s="134"/>
      <c r="F74" s="134"/>
      <c r="G74" s="133">
        <f>J74+I74</f>
        <v>36</v>
      </c>
      <c r="H74" s="134"/>
      <c r="I74" s="134"/>
      <c r="J74" s="134">
        <v>36</v>
      </c>
      <c r="K74" s="134"/>
      <c r="L74" s="134"/>
      <c r="M74" s="134"/>
      <c r="N74" s="134"/>
      <c r="O74" s="37"/>
      <c r="P74" s="37"/>
      <c r="Q74" s="37">
        <v>36</v>
      </c>
      <c r="R74" s="37"/>
      <c r="S74" s="37"/>
      <c r="T74" s="37"/>
      <c r="U74" s="37"/>
      <c r="V74" s="37"/>
      <c r="W74" s="147"/>
    </row>
    <row r="75" spans="1:23" ht="49.5" customHeight="1" thickBot="1" x14ac:dyDescent="0.3">
      <c r="A75" s="60" t="s">
        <v>111</v>
      </c>
      <c r="B75" s="60" t="s">
        <v>331</v>
      </c>
      <c r="C75" s="144" t="s">
        <v>258</v>
      </c>
      <c r="D75" s="37">
        <f>G75</f>
        <v>108</v>
      </c>
      <c r="E75" s="134"/>
      <c r="F75" s="134"/>
      <c r="G75" s="133">
        <f>J75+I75</f>
        <v>108</v>
      </c>
      <c r="H75" s="134"/>
      <c r="I75" s="134"/>
      <c r="J75" s="134">
        <v>108</v>
      </c>
      <c r="K75" s="134"/>
      <c r="L75" s="134"/>
      <c r="M75" s="134"/>
      <c r="N75" s="134"/>
      <c r="O75" s="37"/>
      <c r="P75" s="37"/>
      <c r="Q75" s="37">
        <v>72</v>
      </c>
      <c r="R75" s="37">
        <v>36</v>
      </c>
      <c r="S75" s="37"/>
      <c r="T75" s="37"/>
      <c r="U75" s="37"/>
      <c r="V75" s="37"/>
    </row>
    <row r="76" spans="1:23" ht="48" thickBot="1" x14ac:dyDescent="0.3">
      <c r="A76" s="261" t="s">
        <v>298</v>
      </c>
      <c r="B76" s="276" t="s">
        <v>103</v>
      </c>
      <c r="C76" s="155" t="s">
        <v>262</v>
      </c>
      <c r="D76" s="30">
        <f>N76+K76+L76+M76+J76</f>
        <v>16</v>
      </c>
      <c r="E76" s="2"/>
      <c r="F76" s="130"/>
      <c r="G76" s="47"/>
      <c r="H76" s="2"/>
      <c r="I76" s="2"/>
      <c r="J76" s="2"/>
      <c r="K76" s="2"/>
      <c r="L76" s="130">
        <v>2</v>
      </c>
      <c r="M76" s="130">
        <v>2</v>
      </c>
      <c r="N76" s="130">
        <v>12</v>
      </c>
      <c r="O76" s="190"/>
      <c r="P76" s="190"/>
      <c r="Q76" s="26"/>
      <c r="R76" s="26"/>
      <c r="S76" s="26"/>
      <c r="T76" s="26"/>
      <c r="U76" s="26"/>
      <c r="V76" s="27"/>
    </row>
    <row r="77" spans="1:23" ht="39" thickBot="1" x14ac:dyDescent="0.3">
      <c r="A77" s="280" t="s">
        <v>112</v>
      </c>
      <c r="B77" s="274" t="s">
        <v>113</v>
      </c>
      <c r="C77" s="191"/>
      <c r="D77" s="188">
        <f>SUM(D78:D85)</f>
        <v>608</v>
      </c>
      <c r="E77" s="211">
        <f>SUM(E78:E81)</f>
        <v>139</v>
      </c>
      <c r="F77" s="210">
        <f>SUM(F78:F85)</f>
        <v>80</v>
      </c>
      <c r="G77" s="211">
        <f t="shared" ref="G77:M77" si="18">SUM(G78:G85)</f>
        <v>566</v>
      </c>
      <c r="H77" s="210">
        <f t="shared" si="18"/>
        <v>139</v>
      </c>
      <c r="I77" s="210">
        <f t="shared" si="18"/>
        <v>139</v>
      </c>
      <c r="J77" s="210">
        <f t="shared" si="18"/>
        <v>288</v>
      </c>
      <c r="K77" s="210">
        <f t="shared" si="18"/>
        <v>0</v>
      </c>
      <c r="L77" s="210">
        <f t="shared" si="18"/>
        <v>12</v>
      </c>
      <c r="M77" s="210">
        <f t="shared" si="18"/>
        <v>6</v>
      </c>
      <c r="N77" s="210">
        <f>SUM(N79:N85)</f>
        <v>18</v>
      </c>
      <c r="O77" s="212"/>
      <c r="P77" s="212"/>
      <c r="Q77" s="210">
        <f>SUM(Q78:Q80)</f>
        <v>0</v>
      </c>
      <c r="R77" s="210">
        <f t="shared" ref="R77:T77" si="19">SUM(R78:R80)</f>
        <v>95</v>
      </c>
      <c r="S77" s="210">
        <f t="shared" si="19"/>
        <v>78</v>
      </c>
      <c r="T77" s="210">
        <f t="shared" si="19"/>
        <v>60</v>
      </c>
      <c r="U77" s="189"/>
      <c r="V77" s="189"/>
    </row>
    <row r="78" spans="1:23" ht="38.25" x14ac:dyDescent="0.25">
      <c r="A78" s="251" t="s">
        <v>114</v>
      </c>
      <c r="B78" s="251" t="s">
        <v>115</v>
      </c>
      <c r="C78" s="127" t="s">
        <v>351</v>
      </c>
      <c r="D78" s="30">
        <v>104</v>
      </c>
      <c r="E78" s="2">
        <v>45</v>
      </c>
      <c r="F78" s="130">
        <v>30</v>
      </c>
      <c r="G78" s="129">
        <v>94</v>
      </c>
      <c r="H78" s="2">
        <v>49</v>
      </c>
      <c r="I78" s="2">
        <v>45</v>
      </c>
      <c r="J78" s="2"/>
      <c r="K78" s="2"/>
      <c r="L78" s="130">
        <v>2</v>
      </c>
      <c r="M78" s="130">
        <v>2</v>
      </c>
      <c r="N78" s="206">
        <v>6</v>
      </c>
      <c r="O78" s="30"/>
      <c r="P78" s="30"/>
      <c r="Q78" s="26"/>
      <c r="R78" s="26">
        <v>38</v>
      </c>
      <c r="S78" s="26">
        <v>26</v>
      </c>
      <c r="T78" s="26">
        <v>30</v>
      </c>
      <c r="U78" s="26"/>
      <c r="V78" s="26"/>
    </row>
    <row r="79" spans="1:23" ht="51" x14ac:dyDescent="0.25">
      <c r="A79" s="251" t="s">
        <v>116</v>
      </c>
      <c r="B79" s="251" t="s">
        <v>117</v>
      </c>
      <c r="C79" s="127" t="s">
        <v>264</v>
      </c>
      <c r="D79" s="30">
        <v>63</v>
      </c>
      <c r="E79" s="2">
        <v>25</v>
      </c>
      <c r="F79" s="192"/>
      <c r="G79" s="129">
        <v>45</v>
      </c>
      <c r="H79" s="2">
        <v>20</v>
      </c>
      <c r="I79" s="2">
        <v>25</v>
      </c>
      <c r="J79" s="2"/>
      <c r="K79" s="2"/>
      <c r="L79" s="130">
        <v>10</v>
      </c>
      <c r="M79" s="130">
        <v>2</v>
      </c>
      <c r="N79" s="130">
        <v>6</v>
      </c>
      <c r="O79" s="30"/>
      <c r="P79" s="30"/>
      <c r="Q79" s="26"/>
      <c r="R79" s="26">
        <v>19</v>
      </c>
      <c r="S79" s="26">
        <v>26</v>
      </c>
      <c r="T79" s="26"/>
      <c r="U79" s="26"/>
      <c r="V79" s="26"/>
    </row>
    <row r="80" spans="1:23" ht="25.5" x14ac:dyDescent="0.25">
      <c r="A80" s="251" t="s">
        <v>118</v>
      </c>
      <c r="B80" s="251" t="s">
        <v>119</v>
      </c>
      <c r="C80" s="128" t="s">
        <v>265</v>
      </c>
      <c r="D80" s="30">
        <f>G80+K80+L80+M80+J80+N80</f>
        <v>94</v>
      </c>
      <c r="E80" s="2">
        <v>54</v>
      </c>
      <c r="F80" s="130">
        <v>50</v>
      </c>
      <c r="G80" s="129">
        <f>SUM(Q80:V80)</f>
        <v>94</v>
      </c>
      <c r="H80" s="2">
        <v>40</v>
      </c>
      <c r="I80" s="2">
        <v>54</v>
      </c>
      <c r="J80" s="2"/>
      <c r="K80" s="2"/>
      <c r="L80" s="2"/>
      <c r="M80" s="2"/>
      <c r="N80" s="2"/>
      <c r="O80" s="30"/>
      <c r="P80" s="30"/>
      <c r="Q80" s="26"/>
      <c r="R80" s="26">
        <v>38</v>
      </c>
      <c r="S80" s="26">
        <v>26</v>
      </c>
      <c r="T80" s="26">
        <v>30</v>
      </c>
      <c r="U80" s="26"/>
      <c r="V80" s="26"/>
    </row>
    <row r="81" spans="1:22" ht="51" x14ac:dyDescent="0.25">
      <c r="A81" s="251" t="s">
        <v>310</v>
      </c>
      <c r="B81" s="251" t="s">
        <v>311</v>
      </c>
      <c r="C81" s="127" t="s">
        <v>356</v>
      </c>
      <c r="D81" s="26">
        <v>45</v>
      </c>
      <c r="E81" s="266">
        <v>15</v>
      </c>
      <c r="F81" s="266"/>
      <c r="G81" s="129">
        <v>45</v>
      </c>
      <c r="H81" s="2">
        <v>30</v>
      </c>
      <c r="I81" s="2">
        <v>15</v>
      </c>
      <c r="J81" s="2"/>
      <c r="K81" s="2"/>
      <c r="L81" s="2"/>
      <c r="M81" s="2"/>
      <c r="N81" s="2"/>
      <c r="O81" s="30"/>
      <c r="P81" s="30"/>
      <c r="Q81" s="30">
        <v>26</v>
      </c>
      <c r="R81" s="30">
        <v>19</v>
      </c>
      <c r="S81" s="26"/>
      <c r="T81" s="26"/>
      <c r="U81" s="26"/>
      <c r="V81" s="26"/>
    </row>
    <row r="82" spans="1:22" ht="35.25" customHeight="1" x14ac:dyDescent="0.25">
      <c r="A82" s="59" t="s">
        <v>122</v>
      </c>
      <c r="B82" s="59" t="s">
        <v>332</v>
      </c>
      <c r="C82" s="270" t="s">
        <v>346</v>
      </c>
      <c r="D82" s="134">
        <f>G82</f>
        <v>36</v>
      </c>
      <c r="E82" s="134"/>
      <c r="F82" s="134"/>
      <c r="G82" s="133">
        <v>36</v>
      </c>
      <c r="H82" s="134"/>
      <c r="I82" s="134"/>
      <c r="J82" s="134">
        <v>36</v>
      </c>
      <c r="K82" s="134"/>
      <c r="L82" s="134"/>
      <c r="M82" s="134"/>
      <c r="N82" s="134"/>
      <c r="O82" s="37"/>
      <c r="P82" s="37"/>
      <c r="Q82" s="37"/>
      <c r="R82" s="37"/>
      <c r="S82" s="37"/>
      <c r="T82" s="37">
        <v>36</v>
      </c>
      <c r="U82" s="37"/>
      <c r="V82" s="37"/>
    </row>
    <row r="83" spans="1:22" ht="51" x14ac:dyDescent="0.25">
      <c r="A83" s="60" t="s">
        <v>123</v>
      </c>
      <c r="B83" s="60" t="s">
        <v>344</v>
      </c>
      <c r="C83" s="144" t="s">
        <v>347</v>
      </c>
      <c r="D83" s="134">
        <f t="shared" ref="D83:D84" si="20">G83</f>
        <v>108</v>
      </c>
      <c r="E83" s="134"/>
      <c r="F83" s="134"/>
      <c r="G83" s="133">
        <v>108</v>
      </c>
      <c r="H83" s="134"/>
      <c r="I83" s="134"/>
      <c r="J83" s="134">
        <v>108</v>
      </c>
      <c r="K83" s="134"/>
      <c r="L83" s="134"/>
      <c r="M83" s="134"/>
      <c r="N83" s="134"/>
      <c r="O83" s="37"/>
      <c r="P83" s="37"/>
      <c r="Q83" s="37"/>
      <c r="R83" s="37">
        <v>72</v>
      </c>
      <c r="S83" s="37">
        <v>36</v>
      </c>
      <c r="T83" s="37"/>
      <c r="U83" s="37"/>
      <c r="V83" s="37"/>
    </row>
    <row r="84" spans="1:22" ht="18" customHeight="1" thickBot="1" x14ac:dyDescent="0.3">
      <c r="A84" s="60" t="s">
        <v>124</v>
      </c>
      <c r="B84" s="60" t="s">
        <v>333</v>
      </c>
      <c r="C84" s="144" t="s">
        <v>269</v>
      </c>
      <c r="D84" s="134">
        <f t="shared" si="20"/>
        <v>144</v>
      </c>
      <c r="E84" s="134"/>
      <c r="F84" s="134"/>
      <c r="G84" s="133">
        <f t="shared" ref="G84" si="21">J84+I84</f>
        <v>144</v>
      </c>
      <c r="H84" s="134"/>
      <c r="I84" s="134"/>
      <c r="J84" s="134">
        <v>144</v>
      </c>
      <c r="K84" s="134"/>
      <c r="L84" s="134"/>
      <c r="M84" s="134"/>
      <c r="N84" s="134"/>
      <c r="O84" s="37"/>
      <c r="P84" s="37"/>
      <c r="Q84" s="37"/>
      <c r="R84" s="37"/>
      <c r="S84" s="37"/>
      <c r="T84" s="37">
        <v>144</v>
      </c>
      <c r="U84" s="37"/>
      <c r="V84" s="37"/>
    </row>
    <row r="85" spans="1:22" ht="50.25" customHeight="1" thickBot="1" x14ac:dyDescent="0.3">
      <c r="A85" s="176" t="s">
        <v>299</v>
      </c>
      <c r="B85" s="55" t="s">
        <v>113</v>
      </c>
      <c r="C85" s="126" t="s">
        <v>357</v>
      </c>
      <c r="D85" s="47">
        <f>M85+N85</f>
        <v>14</v>
      </c>
      <c r="E85" s="2"/>
      <c r="F85" s="130"/>
      <c r="H85" s="2"/>
      <c r="I85" s="2"/>
      <c r="J85" s="2"/>
      <c r="K85" s="2"/>
      <c r="L85" s="2"/>
      <c r="M85" s="130">
        <v>2</v>
      </c>
      <c r="N85" s="130">
        <v>12</v>
      </c>
      <c r="O85" s="30"/>
      <c r="P85" s="30"/>
      <c r="Q85" s="30"/>
      <c r="R85" s="26"/>
      <c r="S85" s="26"/>
      <c r="T85" s="26"/>
      <c r="U85" s="26"/>
      <c r="V85" s="26"/>
    </row>
    <row r="86" spans="1:22" ht="51.75" thickBot="1" x14ac:dyDescent="0.3">
      <c r="A86" s="280" t="s">
        <v>125</v>
      </c>
      <c r="B86" s="56" t="s">
        <v>126</v>
      </c>
      <c r="C86" s="191"/>
      <c r="D86" s="188">
        <f>SUM(D87:D96)</f>
        <v>805</v>
      </c>
      <c r="E86" s="221">
        <f>SUM(E87:E93)</f>
        <v>312</v>
      </c>
      <c r="F86" s="188">
        <f>SUM(F87:F93)</f>
        <v>341</v>
      </c>
      <c r="G86" s="188">
        <f>SUM(G87:G95)</f>
        <v>783</v>
      </c>
      <c r="H86" s="188">
        <f>SUM(H87:H93)</f>
        <v>291</v>
      </c>
      <c r="I86" s="188">
        <f>SUM(I87:I93)</f>
        <v>312</v>
      </c>
      <c r="J86" s="175"/>
      <c r="K86" s="175"/>
      <c r="L86" s="188">
        <f>SUM(L87:L96)</f>
        <v>0</v>
      </c>
      <c r="M86" s="188">
        <f t="shared" ref="M86:N86" si="22">SUM(M87:M96)</f>
        <v>4</v>
      </c>
      <c r="N86" s="188">
        <f t="shared" si="22"/>
        <v>18</v>
      </c>
      <c r="O86" s="189"/>
      <c r="P86" s="189"/>
      <c r="Q86" s="188">
        <f>SUM(Q87:Q93)</f>
        <v>65</v>
      </c>
      <c r="R86" s="188">
        <f t="shared" ref="R86:U86" si="23">SUM(R87:R93)</f>
        <v>76</v>
      </c>
      <c r="S86" s="188">
        <f t="shared" si="23"/>
        <v>130</v>
      </c>
      <c r="T86" s="188">
        <f t="shared" si="23"/>
        <v>150</v>
      </c>
      <c r="U86" s="188">
        <f t="shared" si="23"/>
        <v>182</v>
      </c>
      <c r="V86" s="189"/>
    </row>
    <row r="87" spans="1:22" ht="25.5" x14ac:dyDescent="0.25">
      <c r="A87" s="251" t="s">
        <v>127</v>
      </c>
      <c r="B87" s="251" t="s">
        <v>128</v>
      </c>
      <c r="C87" s="128" t="s">
        <v>266</v>
      </c>
      <c r="D87" s="26">
        <f>G87</f>
        <v>75</v>
      </c>
      <c r="E87" s="2">
        <v>35</v>
      </c>
      <c r="F87" s="130">
        <v>30</v>
      </c>
      <c r="G87" s="129">
        <v>75</v>
      </c>
      <c r="H87" s="2">
        <v>40</v>
      </c>
      <c r="I87" s="2">
        <v>35</v>
      </c>
      <c r="J87" s="2"/>
      <c r="K87" s="2"/>
      <c r="L87" s="130"/>
      <c r="M87" s="130"/>
      <c r="N87" s="206"/>
      <c r="O87" s="29"/>
      <c r="P87" s="29"/>
      <c r="Q87" s="38"/>
      <c r="R87" s="26">
        <v>19</v>
      </c>
      <c r="S87" s="26">
        <v>26</v>
      </c>
      <c r="T87" s="26">
        <v>30</v>
      </c>
      <c r="U87" s="38"/>
      <c r="V87" s="38"/>
    </row>
    <row r="88" spans="1:22" ht="25.5" x14ac:dyDescent="0.25">
      <c r="A88" s="251" t="s">
        <v>129</v>
      </c>
      <c r="B88" s="251" t="s">
        <v>130</v>
      </c>
      <c r="C88" s="127" t="s">
        <v>353</v>
      </c>
      <c r="D88" s="26">
        <v>124</v>
      </c>
      <c r="E88" s="2">
        <v>66</v>
      </c>
      <c r="F88" s="130">
        <v>29</v>
      </c>
      <c r="G88" s="129">
        <v>116</v>
      </c>
      <c r="H88" s="2">
        <v>50</v>
      </c>
      <c r="I88" s="2">
        <v>66</v>
      </c>
      <c r="J88" s="2"/>
      <c r="K88" s="2"/>
      <c r="L88" s="130"/>
      <c r="M88" s="130">
        <v>2</v>
      </c>
      <c r="N88" s="130">
        <v>6</v>
      </c>
      <c r="O88" s="30"/>
      <c r="P88" s="30"/>
      <c r="Q88" s="26">
        <v>13</v>
      </c>
      <c r="R88" s="26">
        <v>19</v>
      </c>
      <c r="S88" s="26">
        <v>26</v>
      </c>
      <c r="T88" s="26">
        <v>30</v>
      </c>
      <c r="U88" s="26">
        <v>28</v>
      </c>
      <c r="V88" s="26"/>
    </row>
    <row r="89" spans="1:22" ht="29.25" customHeight="1" x14ac:dyDescent="0.25">
      <c r="A89" s="251" t="s">
        <v>131</v>
      </c>
      <c r="B89" s="251" t="s">
        <v>132</v>
      </c>
      <c r="C89" s="128" t="s">
        <v>270</v>
      </c>
      <c r="D89" s="30">
        <f>G89+K89+L89+M89+J89+N89</f>
        <v>98</v>
      </c>
      <c r="E89" s="2">
        <v>50</v>
      </c>
      <c r="F89" s="130">
        <v>30</v>
      </c>
      <c r="G89" s="129">
        <f>SUM(Q89:V89)</f>
        <v>98</v>
      </c>
      <c r="H89" s="2">
        <v>48</v>
      </c>
      <c r="I89" s="2">
        <v>50</v>
      </c>
      <c r="J89" s="2"/>
      <c r="K89" s="2"/>
      <c r="L89" s="130"/>
      <c r="M89" s="130"/>
      <c r="N89" s="130"/>
      <c r="O89" s="30"/>
      <c r="P89" s="30"/>
      <c r="Q89" s="26"/>
      <c r="R89" s="26"/>
      <c r="S89" s="26">
        <v>26</v>
      </c>
      <c r="T89" s="26">
        <v>30</v>
      </c>
      <c r="U89" s="26">
        <v>42</v>
      </c>
      <c r="V89" s="26"/>
    </row>
    <row r="90" spans="1:22" ht="51" x14ac:dyDescent="0.25">
      <c r="A90" s="251" t="s">
        <v>133</v>
      </c>
      <c r="B90" s="251" t="s">
        <v>134</v>
      </c>
      <c r="C90" s="128" t="s">
        <v>270</v>
      </c>
      <c r="D90" s="30">
        <f>G90+K90+L90+M90+J90+N90</f>
        <v>101</v>
      </c>
      <c r="E90" s="2">
        <v>51</v>
      </c>
      <c r="F90" s="130">
        <v>39</v>
      </c>
      <c r="G90" s="129">
        <f>SUM(Q90:V90)</f>
        <v>101</v>
      </c>
      <c r="H90" s="2">
        <v>50</v>
      </c>
      <c r="I90" s="2">
        <v>51</v>
      </c>
      <c r="J90" s="2"/>
      <c r="K90" s="2"/>
      <c r="L90" s="2"/>
      <c r="M90" s="130"/>
      <c r="N90" s="130"/>
      <c r="O90" s="30"/>
      <c r="P90" s="30"/>
      <c r="Q90" s="26">
        <v>13</v>
      </c>
      <c r="R90" s="26">
        <v>19</v>
      </c>
      <c r="S90" s="26">
        <v>26</v>
      </c>
      <c r="T90" s="26">
        <v>15</v>
      </c>
      <c r="U90" s="26">
        <v>28</v>
      </c>
      <c r="V90" s="26"/>
    </row>
    <row r="91" spans="1:22" ht="15.75" x14ac:dyDescent="0.25">
      <c r="A91" s="434" t="s">
        <v>135</v>
      </c>
      <c r="B91" s="435"/>
      <c r="C91" s="13"/>
      <c r="D91" s="2"/>
      <c r="E91" s="2"/>
      <c r="F91" s="130"/>
      <c r="G91" s="129"/>
      <c r="H91" s="2"/>
      <c r="I91" s="2"/>
      <c r="J91" s="2"/>
      <c r="K91" s="2"/>
      <c r="L91" s="2"/>
      <c r="M91" s="130"/>
      <c r="N91" s="130"/>
      <c r="O91" s="30"/>
      <c r="P91" s="30"/>
      <c r="Q91" s="26"/>
      <c r="R91" s="26"/>
      <c r="S91" s="26"/>
      <c r="T91" s="26"/>
      <c r="U91" s="26"/>
      <c r="V91" s="26"/>
    </row>
    <row r="92" spans="1:22" ht="34.5" x14ac:dyDescent="0.25">
      <c r="A92" s="55" t="s">
        <v>136</v>
      </c>
      <c r="B92" s="55" t="s">
        <v>137</v>
      </c>
      <c r="C92" s="127" t="s">
        <v>358</v>
      </c>
      <c r="D92" s="30">
        <v>155</v>
      </c>
      <c r="E92" s="2">
        <v>100</v>
      </c>
      <c r="F92" s="216">
        <f>SUM(H92:I92)</f>
        <v>155</v>
      </c>
      <c r="G92" s="129">
        <v>155</v>
      </c>
      <c r="H92" s="2">
        <v>55</v>
      </c>
      <c r="I92" s="2">
        <v>100</v>
      </c>
      <c r="J92" s="2"/>
      <c r="K92" s="2"/>
      <c r="L92" s="130"/>
      <c r="M92" s="130"/>
      <c r="N92" s="206"/>
      <c r="O92" s="30"/>
      <c r="P92" s="30"/>
      <c r="Q92" s="26">
        <v>39</v>
      </c>
      <c r="R92" s="26">
        <v>19</v>
      </c>
      <c r="S92" s="26">
        <v>26</v>
      </c>
      <c r="T92" s="30">
        <v>15</v>
      </c>
      <c r="U92" s="26">
        <v>56</v>
      </c>
      <c r="V92" s="26"/>
    </row>
    <row r="93" spans="1:22" ht="22.5" customHeight="1" x14ac:dyDescent="0.25">
      <c r="A93" s="283" t="s">
        <v>138</v>
      </c>
      <c r="B93" s="288" t="s">
        <v>139</v>
      </c>
      <c r="C93" s="128" t="s">
        <v>270</v>
      </c>
      <c r="D93" s="30">
        <f>G93</f>
        <v>58</v>
      </c>
      <c r="E93" s="2">
        <v>10</v>
      </c>
      <c r="F93" s="130">
        <v>58</v>
      </c>
      <c r="G93" s="129">
        <v>58</v>
      </c>
      <c r="H93" s="2">
        <v>48</v>
      </c>
      <c r="I93" s="2">
        <v>10</v>
      </c>
      <c r="J93" s="2"/>
      <c r="K93" s="2"/>
      <c r="L93" s="130"/>
      <c r="M93" s="130"/>
      <c r="N93" s="206"/>
      <c r="O93" s="30"/>
      <c r="P93" s="30"/>
      <c r="Q93" s="26"/>
      <c r="R93" s="26"/>
      <c r="S93" s="26"/>
      <c r="T93" s="26">
        <v>30</v>
      </c>
      <c r="U93" s="69">
        <v>28</v>
      </c>
      <c r="V93" s="26"/>
    </row>
    <row r="94" spans="1:22" ht="15.75" x14ac:dyDescent="0.25">
      <c r="A94" s="60" t="s">
        <v>140</v>
      </c>
      <c r="B94" s="60" t="s">
        <v>141</v>
      </c>
      <c r="C94" s="144" t="s">
        <v>259</v>
      </c>
      <c r="D94" s="134">
        <f>G94</f>
        <v>36</v>
      </c>
      <c r="E94" s="134"/>
      <c r="F94" s="134"/>
      <c r="G94" s="133">
        <f>J94</f>
        <v>36</v>
      </c>
      <c r="H94" s="134"/>
      <c r="I94" s="134"/>
      <c r="J94" s="134">
        <v>36</v>
      </c>
      <c r="K94" s="134"/>
      <c r="L94" s="134"/>
      <c r="M94" s="134"/>
      <c r="N94" s="134"/>
      <c r="O94" s="37"/>
      <c r="P94" s="37"/>
      <c r="Q94" s="37"/>
      <c r="R94" s="37">
        <v>36</v>
      </c>
      <c r="S94" s="37"/>
      <c r="T94" s="37"/>
      <c r="U94" s="37"/>
      <c r="V94" s="37"/>
    </row>
    <row r="95" spans="1:22" ht="55.5" customHeight="1" thickBot="1" x14ac:dyDescent="0.3">
      <c r="A95" s="60" t="s">
        <v>142</v>
      </c>
      <c r="B95" s="60" t="s">
        <v>345</v>
      </c>
      <c r="C95" s="144" t="s">
        <v>267</v>
      </c>
      <c r="D95" s="134">
        <f>G95</f>
        <v>144</v>
      </c>
      <c r="E95" s="134"/>
      <c r="F95" s="134"/>
      <c r="G95" s="133">
        <f>J95</f>
        <v>144</v>
      </c>
      <c r="H95" s="134"/>
      <c r="I95" s="134"/>
      <c r="J95" s="134">
        <v>144</v>
      </c>
      <c r="K95" s="134"/>
      <c r="L95" s="134"/>
      <c r="M95" s="134"/>
      <c r="N95" s="134"/>
      <c r="O95" s="37"/>
      <c r="P95" s="37"/>
      <c r="Q95" s="37"/>
      <c r="R95" s="37"/>
      <c r="S95" s="37"/>
      <c r="T95" s="37">
        <v>108</v>
      </c>
      <c r="U95" s="37">
        <v>36</v>
      </c>
      <c r="V95" s="37"/>
    </row>
    <row r="96" spans="1:22" ht="48" thickBot="1" x14ac:dyDescent="0.3">
      <c r="A96" s="177" t="s">
        <v>300</v>
      </c>
      <c r="B96" s="178" t="s">
        <v>126</v>
      </c>
      <c r="C96" s="126" t="s">
        <v>271</v>
      </c>
      <c r="D96" s="2">
        <f>SUM(L96:N96)</f>
        <v>14</v>
      </c>
      <c r="E96" s="2"/>
      <c r="F96" s="130"/>
      <c r="G96" s="47"/>
      <c r="H96" s="2"/>
      <c r="I96" s="2"/>
      <c r="J96" s="2"/>
      <c r="K96" s="2"/>
      <c r="L96" s="130"/>
      <c r="M96" s="130">
        <v>2</v>
      </c>
      <c r="N96" s="130">
        <v>12</v>
      </c>
      <c r="O96" s="30"/>
      <c r="P96" s="30"/>
      <c r="Q96" s="26"/>
      <c r="R96" s="26"/>
      <c r="S96" s="26"/>
      <c r="T96" s="26"/>
      <c r="U96" s="26"/>
      <c r="V96" s="26"/>
    </row>
    <row r="97" spans="1:22" ht="63.75" x14ac:dyDescent="0.25">
      <c r="A97" s="278" t="s">
        <v>143</v>
      </c>
      <c r="B97" s="274" t="s">
        <v>144</v>
      </c>
      <c r="C97" s="191"/>
      <c r="D97" s="188">
        <f>SUM(D98:D102)</f>
        <v>262</v>
      </c>
      <c r="E97" s="221">
        <f>SUM(E98:E99)</f>
        <v>78</v>
      </c>
      <c r="F97" s="188">
        <f>SUM(F98:F102)</f>
        <v>60</v>
      </c>
      <c r="G97" s="188">
        <f t="shared" ref="G97:I97" si="24">SUM(G98:G102)</f>
        <v>244</v>
      </c>
      <c r="H97" s="188">
        <f t="shared" si="24"/>
        <v>94</v>
      </c>
      <c r="I97" s="188">
        <f t="shared" si="24"/>
        <v>78</v>
      </c>
      <c r="J97" s="188">
        <f>SUM(J98:J102)</f>
        <v>72</v>
      </c>
      <c r="K97" s="175"/>
      <c r="L97" s="188">
        <f>SUM(L98:L102)</f>
        <v>4</v>
      </c>
      <c r="M97" s="188">
        <f t="shared" ref="M97:N97" si="25">SUM(M98:M102)</f>
        <v>2</v>
      </c>
      <c r="N97" s="188">
        <f t="shared" si="25"/>
        <v>12</v>
      </c>
      <c r="O97" s="39"/>
      <c r="P97" s="39"/>
      <c r="Q97" s="39"/>
      <c r="R97" s="188">
        <f>SUM(R98:R99)</f>
        <v>38</v>
      </c>
      <c r="S97" s="188">
        <f t="shared" ref="S97:V97" si="26">SUM(S98:S99)</f>
        <v>26</v>
      </c>
      <c r="T97" s="188">
        <f t="shared" si="26"/>
        <v>30</v>
      </c>
      <c r="U97" s="188">
        <f t="shared" si="26"/>
        <v>42</v>
      </c>
      <c r="V97" s="188">
        <f t="shared" si="26"/>
        <v>36</v>
      </c>
    </row>
    <row r="98" spans="1:22" ht="38.25" x14ac:dyDescent="0.25">
      <c r="A98" s="55" t="s">
        <v>145</v>
      </c>
      <c r="B98" s="55" t="s">
        <v>146</v>
      </c>
      <c r="C98" s="127" t="s">
        <v>274</v>
      </c>
      <c r="D98" s="30">
        <f>G98+K98+L98+M98+J98+N98</f>
        <v>78</v>
      </c>
      <c r="E98" s="2">
        <v>28</v>
      </c>
      <c r="F98" s="130">
        <v>30</v>
      </c>
      <c r="G98" s="129">
        <f>SUM(Q98:V98)</f>
        <v>78</v>
      </c>
      <c r="H98" s="2">
        <v>50</v>
      </c>
      <c r="I98" s="2">
        <v>28</v>
      </c>
      <c r="J98" s="2"/>
      <c r="K98" s="2"/>
      <c r="L98" s="2"/>
      <c r="M98" s="130"/>
      <c r="N98" s="130"/>
      <c r="O98" s="30"/>
      <c r="P98" s="30"/>
      <c r="Q98" s="26"/>
      <c r="R98" s="26"/>
      <c r="S98" s="26"/>
      <c r="T98" s="26"/>
      <c r="U98" s="69">
        <v>42</v>
      </c>
      <c r="V98" s="26">
        <v>36</v>
      </c>
    </row>
    <row r="99" spans="1:22" ht="38.25" x14ac:dyDescent="0.25">
      <c r="A99" s="251" t="s">
        <v>232</v>
      </c>
      <c r="B99" s="251" t="s">
        <v>120</v>
      </c>
      <c r="C99" s="127" t="s">
        <v>355</v>
      </c>
      <c r="D99" s="30">
        <f>G99+L99</f>
        <v>94</v>
      </c>
      <c r="E99" s="2">
        <v>50</v>
      </c>
      <c r="F99" s="130">
        <v>30</v>
      </c>
      <c r="G99" s="129">
        <v>94</v>
      </c>
      <c r="H99" s="2">
        <v>44</v>
      </c>
      <c r="I99" s="2">
        <v>50</v>
      </c>
      <c r="J99" s="2"/>
      <c r="K99" s="2"/>
      <c r="L99" s="193"/>
      <c r="M99" s="130"/>
      <c r="N99" s="130"/>
      <c r="O99" s="30"/>
      <c r="P99" s="30"/>
      <c r="Q99" s="26"/>
      <c r="R99" s="26">
        <v>38</v>
      </c>
      <c r="S99" s="26">
        <v>26</v>
      </c>
      <c r="T99" s="26">
        <v>30</v>
      </c>
      <c r="U99" s="26"/>
      <c r="V99" s="26"/>
    </row>
    <row r="100" spans="1:22" ht="30" customHeight="1" x14ac:dyDescent="0.25">
      <c r="A100" s="54" t="s">
        <v>334</v>
      </c>
      <c r="B100" s="60" t="s">
        <v>337</v>
      </c>
      <c r="C100" s="270" t="s">
        <v>346</v>
      </c>
      <c r="D100" s="37">
        <v>36</v>
      </c>
      <c r="E100" s="134"/>
      <c r="F100" s="134"/>
      <c r="G100" s="133">
        <v>36</v>
      </c>
      <c r="H100" s="134"/>
      <c r="I100" s="134"/>
      <c r="J100" s="134">
        <v>36</v>
      </c>
      <c r="K100" s="134"/>
      <c r="L100" s="267"/>
      <c r="M100" s="134"/>
      <c r="N100" s="134"/>
      <c r="O100" s="37"/>
      <c r="P100" s="37"/>
      <c r="Q100" s="37"/>
      <c r="R100" s="37"/>
      <c r="S100" s="37"/>
      <c r="T100" s="37">
        <v>36</v>
      </c>
      <c r="U100" s="37"/>
      <c r="V100" s="37"/>
    </row>
    <row r="101" spans="1:22" ht="63.75" customHeight="1" thickBot="1" x14ac:dyDescent="0.3">
      <c r="A101" s="57" t="s">
        <v>147</v>
      </c>
      <c r="B101" s="58" t="s">
        <v>335</v>
      </c>
      <c r="C101" s="144" t="s">
        <v>268</v>
      </c>
      <c r="D101" s="265">
        <f>J101</f>
        <v>36</v>
      </c>
      <c r="E101" s="134"/>
      <c r="F101" s="134"/>
      <c r="G101" s="133">
        <f>J101</f>
        <v>36</v>
      </c>
      <c r="H101" s="134"/>
      <c r="I101" s="134"/>
      <c r="J101" s="134">
        <v>36</v>
      </c>
      <c r="K101" s="134"/>
      <c r="L101" s="134"/>
      <c r="M101" s="134"/>
      <c r="N101" s="134"/>
      <c r="O101" s="37"/>
      <c r="P101" s="37"/>
      <c r="Q101" s="37"/>
      <c r="R101" s="37"/>
      <c r="S101" s="37"/>
      <c r="T101" s="37"/>
      <c r="U101" s="37">
        <v>36</v>
      </c>
      <c r="V101" s="37"/>
    </row>
    <row r="102" spans="1:22" ht="51.75" thickBot="1" x14ac:dyDescent="0.3">
      <c r="A102" s="179" t="s">
        <v>301</v>
      </c>
      <c r="B102" s="55" t="s">
        <v>144</v>
      </c>
      <c r="C102" s="126" t="s">
        <v>276</v>
      </c>
      <c r="D102" s="30">
        <f>G102+K102+L102+M102+J102+N102</f>
        <v>18</v>
      </c>
      <c r="E102" s="2"/>
      <c r="F102" s="130"/>
      <c r="G102" s="47"/>
      <c r="H102" s="2"/>
      <c r="I102" s="2"/>
      <c r="J102" s="2"/>
      <c r="K102" s="2"/>
      <c r="L102" s="130">
        <v>4</v>
      </c>
      <c r="M102" s="130">
        <v>2</v>
      </c>
      <c r="N102" s="130">
        <v>12</v>
      </c>
      <c r="O102" s="30"/>
      <c r="P102" s="30"/>
      <c r="Q102" s="26"/>
      <c r="R102" s="26"/>
      <c r="S102" s="26"/>
      <c r="T102" s="26"/>
      <c r="U102" s="26"/>
      <c r="V102" s="26"/>
    </row>
    <row r="103" spans="1:22" ht="54" customHeight="1" thickBot="1" x14ac:dyDescent="0.3">
      <c r="A103" s="279" t="s">
        <v>148</v>
      </c>
      <c r="B103" s="56" t="s">
        <v>149</v>
      </c>
      <c r="C103" s="191"/>
      <c r="D103" s="188">
        <f>SUM(D104:D107)</f>
        <v>194</v>
      </c>
      <c r="E103" s="221">
        <f>SUM(E104)</f>
        <v>62</v>
      </c>
      <c r="F103" s="188">
        <f>SUM(F104:F107)</f>
        <v>20</v>
      </c>
      <c r="G103" s="188">
        <f t="shared" ref="G103:N103" si="27">SUM(G104:G107)</f>
        <v>176</v>
      </c>
      <c r="H103" s="188">
        <f t="shared" si="27"/>
        <v>42</v>
      </c>
      <c r="I103" s="188">
        <f t="shared" si="27"/>
        <v>62</v>
      </c>
      <c r="J103" s="188">
        <f t="shared" si="27"/>
        <v>72</v>
      </c>
      <c r="K103" s="188">
        <f t="shared" si="27"/>
        <v>0</v>
      </c>
      <c r="L103" s="188">
        <f>SUM(L104:L107)</f>
        <v>4</v>
      </c>
      <c r="M103" s="188">
        <f t="shared" si="27"/>
        <v>2</v>
      </c>
      <c r="N103" s="188">
        <f t="shared" si="27"/>
        <v>12</v>
      </c>
      <c r="O103" s="39"/>
      <c r="P103" s="39"/>
      <c r="Q103" s="39"/>
      <c r="R103" s="39"/>
      <c r="S103" s="39"/>
      <c r="T103" s="39"/>
      <c r="U103" s="188">
        <f>SUM(U104)</f>
        <v>56</v>
      </c>
      <c r="V103" s="188">
        <f>SUM(V104)</f>
        <v>48</v>
      </c>
    </row>
    <row r="104" spans="1:22" ht="70.5" customHeight="1" x14ac:dyDescent="0.25">
      <c r="A104" s="55" t="s">
        <v>150</v>
      </c>
      <c r="B104" s="55" t="s">
        <v>151</v>
      </c>
      <c r="C104" s="127" t="s">
        <v>274</v>
      </c>
      <c r="D104" s="30">
        <f>G104+K104+L104+M104+J104+N104</f>
        <v>104</v>
      </c>
      <c r="E104" s="222">
        <v>62</v>
      </c>
      <c r="F104" s="223">
        <v>20</v>
      </c>
      <c r="G104" s="285">
        <f t="shared" si="12"/>
        <v>104</v>
      </c>
      <c r="H104" s="222">
        <v>42</v>
      </c>
      <c r="I104" s="222">
        <v>62</v>
      </c>
      <c r="J104" s="2"/>
      <c r="K104" s="2"/>
      <c r="L104" s="2"/>
      <c r="M104" s="2"/>
      <c r="N104" s="2"/>
      <c r="O104" s="205"/>
      <c r="P104" s="205"/>
      <c r="Q104" s="26"/>
      <c r="R104" s="26"/>
      <c r="S104" s="26"/>
      <c r="T104" s="26"/>
      <c r="U104" s="26">
        <v>56</v>
      </c>
      <c r="V104" s="26">
        <v>48</v>
      </c>
    </row>
    <row r="105" spans="1:22" ht="44.25" customHeight="1" x14ac:dyDescent="0.25">
      <c r="A105" s="59" t="s">
        <v>338</v>
      </c>
      <c r="B105" s="60" t="s">
        <v>339</v>
      </c>
      <c r="C105" s="144" t="s">
        <v>348</v>
      </c>
      <c r="D105" s="37">
        <v>36</v>
      </c>
      <c r="E105" s="268"/>
      <c r="F105" s="268"/>
      <c r="G105" s="269">
        <v>36</v>
      </c>
      <c r="H105" s="268"/>
      <c r="I105" s="268"/>
      <c r="J105" s="134">
        <v>36</v>
      </c>
      <c r="K105" s="134"/>
      <c r="L105" s="134"/>
      <c r="M105" s="134"/>
      <c r="N105" s="134"/>
      <c r="O105" s="148"/>
      <c r="P105" s="148"/>
      <c r="Q105" s="37"/>
      <c r="R105" s="37"/>
      <c r="S105" s="37"/>
      <c r="T105" s="37"/>
      <c r="U105" s="37"/>
      <c r="V105" s="37">
        <v>36</v>
      </c>
    </row>
    <row r="106" spans="1:22" ht="60.75" customHeight="1" thickBot="1" x14ac:dyDescent="0.3">
      <c r="A106" s="59" t="s">
        <v>152</v>
      </c>
      <c r="B106" s="272" t="s">
        <v>336</v>
      </c>
      <c r="C106" s="144" t="s">
        <v>348</v>
      </c>
      <c r="D106" s="265">
        <f>J106</f>
        <v>36</v>
      </c>
      <c r="E106" s="134"/>
      <c r="F106" s="134"/>
      <c r="G106" s="133">
        <f>J106</f>
        <v>36</v>
      </c>
      <c r="H106" s="134"/>
      <c r="I106" s="134"/>
      <c r="J106" s="134">
        <v>36</v>
      </c>
      <c r="K106" s="134"/>
      <c r="L106" s="134"/>
      <c r="M106" s="134"/>
      <c r="N106" s="134"/>
      <c r="O106" s="148"/>
      <c r="P106" s="148"/>
      <c r="Q106" s="37"/>
      <c r="R106" s="37"/>
      <c r="S106" s="37"/>
      <c r="T106" s="37"/>
      <c r="U106" s="37"/>
      <c r="V106" s="37">
        <v>36</v>
      </c>
    </row>
    <row r="107" spans="1:22" ht="48" thickBot="1" x14ac:dyDescent="0.3">
      <c r="A107" s="273" t="s">
        <v>302</v>
      </c>
      <c r="B107" s="178" t="s">
        <v>149</v>
      </c>
      <c r="C107" s="126" t="s">
        <v>276</v>
      </c>
      <c r="D107" s="30">
        <f>G107+K107+L107+M107+J107+N107</f>
        <v>18</v>
      </c>
      <c r="E107" s="2"/>
      <c r="F107" s="130"/>
      <c r="G107" s="47"/>
      <c r="H107" s="2"/>
      <c r="I107" s="2"/>
      <c r="J107" s="2"/>
      <c r="K107" s="2"/>
      <c r="L107" s="130">
        <v>4</v>
      </c>
      <c r="M107" s="130">
        <v>2</v>
      </c>
      <c r="N107" s="130">
        <v>12</v>
      </c>
      <c r="O107" s="205"/>
      <c r="P107" s="205"/>
      <c r="Q107" s="26"/>
      <c r="R107" s="26"/>
      <c r="S107" s="26"/>
      <c r="T107" s="26"/>
      <c r="U107" s="26"/>
      <c r="V107" s="26"/>
    </row>
    <row r="108" spans="1:22" ht="77.25" thickBot="1" x14ac:dyDescent="0.3">
      <c r="A108" s="280" t="s">
        <v>153</v>
      </c>
      <c r="B108" s="274" t="s">
        <v>154</v>
      </c>
      <c r="C108" s="191"/>
      <c r="D108" s="188">
        <f>SUM(D109:D113)</f>
        <v>211</v>
      </c>
      <c r="E108" s="221">
        <f>SUM(E109:E110)</f>
        <v>76</v>
      </c>
      <c r="F108" s="188">
        <f>SUM(F109:F113)</f>
        <v>50</v>
      </c>
      <c r="G108" s="188">
        <f t="shared" ref="G108:L108" si="28">SUM(G109:G113)</f>
        <v>159</v>
      </c>
      <c r="H108" s="188">
        <f t="shared" si="28"/>
        <v>47</v>
      </c>
      <c r="I108" s="188">
        <f t="shared" si="28"/>
        <v>76</v>
      </c>
      <c r="J108" s="188">
        <f t="shared" si="28"/>
        <v>72</v>
      </c>
      <c r="K108" s="175"/>
      <c r="L108" s="188">
        <f t="shared" si="28"/>
        <v>2</v>
      </c>
      <c r="M108" s="188">
        <f t="shared" ref="M108" si="29">SUM(M109:M113)</f>
        <v>2</v>
      </c>
      <c r="N108" s="188">
        <f t="shared" ref="N108" si="30">SUM(N109:N113)</f>
        <v>12</v>
      </c>
      <c r="O108" s="204"/>
      <c r="P108" s="204"/>
      <c r="Q108" s="204"/>
      <c r="R108" s="204"/>
      <c r="S108" s="188">
        <f>SUM(S109:S110)</f>
        <v>78</v>
      </c>
      <c r="T108" s="188">
        <f>SUM(T109:T110)</f>
        <v>45</v>
      </c>
      <c r="U108" s="204"/>
      <c r="V108" s="204"/>
    </row>
    <row r="109" spans="1:22" ht="75.75" customHeight="1" x14ac:dyDescent="0.25">
      <c r="A109" s="55" t="s">
        <v>155</v>
      </c>
      <c r="B109" s="55" t="s">
        <v>156</v>
      </c>
      <c r="C109" s="127" t="s">
        <v>263</v>
      </c>
      <c r="D109" s="30">
        <f>G109+K109+L109+M109+J109+N109</f>
        <v>52</v>
      </c>
      <c r="E109" s="2">
        <v>30</v>
      </c>
      <c r="F109" s="193">
        <v>20</v>
      </c>
      <c r="G109" s="129">
        <f t="shared" ref="G109:G110" si="31">H109+I109</f>
        <v>52</v>
      </c>
      <c r="H109" s="2">
        <v>22</v>
      </c>
      <c r="I109" s="2">
        <v>30</v>
      </c>
      <c r="J109" s="2"/>
      <c r="K109" s="2"/>
      <c r="L109" s="2"/>
      <c r="M109" s="2"/>
      <c r="N109" s="2"/>
      <c r="O109" s="30"/>
      <c r="P109" s="30"/>
      <c r="Q109" s="26"/>
      <c r="R109" s="26"/>
      <c r="S109" s="26">
        <v>52</v>
      </c>
      <c r="T109" s="26"/>
      <c r="U109" s="26"/>
      <c r="V109" s="26"/>
    </row>
    <row r="110" spans="1:22" ht="32.25" customHeight="1" x14ac:dyDescent="0.25">
      <c r="A110" s="251" t="s">
        <v>224</v>
      </c>
      <c r="B110" s="251" t="s">
        <v>121</v>
      </c>
      <c r="C110" s="127" t="s">
        <v>278</v>
      </c>
      <c r="D110" s="30">
        <f>G110+K110+L110+M110+J110+N110</f>
        <v>71</v>
      </c>
      <c r="E110" s="2">
        <v>46</v>
      </c>
      <c r="F110" s="193">
        <v>30</v>
      </c>
      <c r="G110" s="129">
        <f t="shared" si="31"/>
        <v>71</v>
      </c>
      <c r="H110" s="2">
        <v>25</v>
      </c>
      <c r="I110" s="2">
        <v>46</v>
      </c>
      <c r="J110" s="2"/>
      <c r="K110" s="2"/>
      <c r="L110" s="2"/>
      <c r="M110" s="2"/>
      <c r="N110" s="2"/>
      <c r="O110" s="30"/>
      <c r="P110" s="30"/>
      <c r="Q110" s="26"/>
      <c r="R110" s="26"/>
      <c r="S110" s="26">
        <v>26</v>
      </c>
      <c r="T110" s="26">
        <v>45</v>
      </c>
      <c r="U110" s="26"/>
      <c r="V110" s="26"/>
    </row>
    <row r="111" spans="1:22" ht="50.25" customHeight="1" thickBot="1" x14ac:dyDescent="0.3">
      <c r="A111" s="281" t="s">
        <v>341</v>
      </c>
      <c r="B111" s="59" t="s">
        <v>342</v>
      </c>
      <c r="C111" s="144" t="s">
        <v>343</v>
      </c>
      <c r="D111" s="37">
        <v>36</v>
      </c>
      <c r="E111" s="134"/>
      <c r="F111" s="267"/>
      <c r="G111" s="133"/>
      <c r="H111" s="134"/>
      <c r="I111" s="134"/>
      <c r="J111" s="134">
        <v>36</v>
      </c>
      <c r="K111" s="134"/>
      <c r="L111" s="134"/>
      <c r="M111" s="134"/>
      <c r="N111" s="134"/>
      <c r="O111" s="37"/>
      <c r="P111" s="37"/>
      <c r="Q111" s="37"/>
      <c r="R111" s="37"/>
      <c r="S111" s="37">
        <v>36</v>
      </c>
      <c r="T111" s="37"/>
      <c r="U111" s="37"/>
      <c r="V111" s="37"/>
    </row>
    <row r="112" spans="1:22" ht="81.75" customHeight="1" thickBot="1" x14ac:dyDescent="0.3">
      <c r="A112" s="271" t="s">
        <v>157</v>
      </c>
      <c r="B112" s="277" t="s">
        <v>340</v>
      </c>
      <c r="C112" s="144" t="s">
        <v>347</v>
      </c>
      <c r="D112" s="268">
        <f>J112</f>
        <v>36</v>
      </c>
      <c r="E112" s="134"/>
      <c r="F112" s="134"/>
      <c r="G112" s="133">
        <f>J112</f>
        <v>36</v>
      </c>
      <c r="H112" s="134"/>
      <c r="I112" s="134"/>
      <c r="J112" s="134">
        <v>36</v>
      </c>
      <c r="K112" s="134"/>
      <c r="L112" s="134"/>
      <c r="M112" s="134"/>
      <c r="N112" s="134"/>
      <c r="O112" s="37"/>
      <c r="P112" s="37"/>
      <c r="Q112" s="37"/>
      <c r="R112" s="37"/>
      <c r="S112" s="37">
        <v>36</v>
      </c>
      <c r="T112" s="37"/>
      <c r="U112" s="37"/>
      <c r="V112" s="37"/>
    </row>
    <row r="113" spans="1:22" ht="70.5" customHeight="1" thickBot="1" x14ac:dyDescent="0.3">
      <c r="A113" s="177" t="s">
        <v>303</v>
      </c>
      <c r="B113" s="55" t="s">
        <v>154</v>
      </c>
      <c r="C113" s="126" t="s">
        <v>279</v>
      </c>
      <c r="D113" s="30">
        <f>G113+K113+L113+M113+J113+N113</f>
        <v>16</v>
      </c>
      <c r="E113" s="2"/>
      <c r="F113" s="130"/>
      <c r="G113" s="2"/>
      <c r="H113" s="2"/>
      <c r="I113" s="2"/>
      <c r="J113" s="2"/>
      <c r="K113" s="2"/>
      <c r="L113" s="130">
        <v>2</v>
      </c>
      <c r="M113" s="130">
        <v>2</v>
      </c>
      <c r="N113" s="130">
        <v>12</v>
      </c>
      <c r="O113" s="30"/>
      <c r="P113" s="30"/>
      <c r="Q113" s="26"/>
      <c r="R113" s="26"/>
      <c r="S113" s="26"/>
      <c r="T113" s="26"/>
      <c r="U113" s="26"/>
      <c r="V113" s="26"/>
    </row>
    <row r="114" spans="1:22" ht="31.5" x14ac:dyDescent="0.35">
      <c r="A114" s="40" t="s">
        <v>158</v>
      </c>
      <c r="B114" s="149" t="s">
        <v>159</v>
      </c>
      <c r="C114" s="144" t="s">
        <v>275</v>
      </c>
      <c r="D114" s="153">
        <v>108</v>
      </c>
      <c r="E114" s="2"/>
      <c r="F114" s="130"/>
      <c r="G114" s="2"/>
      <c r="H114" s="2"/>
      <c r="I114" s="2"/>
      <c r="J114" s="2"/>
      <c r="K114" s="2"/>
      <c r="L114" s="2"/>
      <c r="M114" s="2"/>
      <c r="N114" s="2"/>
      <c r="O114" s="30"/>
      <c r="P114" s="30"/>
      <c r="Q114" s="26"/>
      <c r="R114" s="26"/>
      <c r="S114" s="26"/>
      <c r="T114" s="26"/>
      <c r="U114" s="26"/>
      <c r="V114" s="26"/>
    </row>
    <row r="115" spans="1:22" ht="31.5" x14ac:dyDescent="0.35">
      <c r="A115" s="41" t="s">
        <v>160</v>
      </c>
      <c r="B115" s="42" t="s">
        <v>161</v>
      </c>
      <c r="C115" s="65"/>
      <c r="D115" s="153">
        <v>216</v>
      </c>
      <c r="E115" s="2"/>
      <c r="F115" s="130"/>
      <c r="G115" s="2"/>
      <c r="H115" s="2"/>
      <c r="I115" s="2"/>
      <c r="J115" s="2"/>
      <c r="K115" s="2"/>
      <c r="L115" s="2"/>
      <c r="M115" s="2"/>
      <c r="N115" s="2"/>
      <c r="O115" s="39"/>
      <c r="P115" s="39"/>
      <c r="Q115" s="39"/>
      <c r="R115" s="39"/>
      <c r="S115" s="39"/>
      <c r="T115" s="39"/>
      <c r="U115" s="39"/>
      <c r="V115" s="39"/>
    </row>
    <row r="116" spans="1:22" ht="17.45" customHeight="1" x14ac:dyDescent="0.25">
      <c r="A116" s="455"/>
      <c r="B116" s="455"/>
      <c r="C116" s="455"/>
      <c r="D116" s="455"/>
      <c r="E116" s="455"/>
      <c r="F116" s="2"/>
      <c r="G116" s="2"/>
      <c r="H116" s="2"/>
      <c r="I116" s="2"/>
      <c r="J116" s="2"/>
      <c r="K116" s="444" t="s">
        <v>8</v>
      </c>
      <c r="L116" s="457" t="s">
        <v>226</v>
      </c>
      <c r="M116" s="458"/>
      <c r="N116" s="444"/>
      <c r="O116" s="450" t="s">
        <v>319</v>
      </c>
      <c r="P116" s="450" t="s">
        <v>319</v>
      </c>
      <c r="Q116" s="450" t="s">
        <v>321</v>
      </c>
      <c r="R116" s="450" t="s">
        <v>322</v>
      </c>
      <c r="S116" s="450" t="s">
        <v>323</v>
      </c>
      <c r="T116" s="450" t="s">
        <v>324</v>
      </c>
      <c r="U116" s="450" t="s">
        <v>321</v>
      </c>
      <c r="V116" s="450" t="s">
        <v>319</v>
      </c>
    </row>
    <row r="117" spans="1:22" ht="31.5" customHeight="1" x14ac:dyDescent="0.25">
      <c r="A117" s="161"/>
      <c r="B117" s="446" t="s">
        <v>295</v>
      </c>
      <c r="C117" s="447"/>
      <c r="D117" s="447"/>
      <c r="E117" s="448"/>
      <c r="F117" s="2">
        <v>1340</v>
      </c>
      <c r="G117" s="2"/>
      <c r="H117" s="2"/>
      <c r="I117" s="2"/>
      <c r="J117" s="2"/>
      <c r="K117" s="456"/>
      <c r="L117" s="459"/>
      <c r="M117" s="460"/>
      <c r="N117" s="445"/>
      <c r="O117" s="451"/>
      <c r="P117" s="451"/>
      <c r="Q117" s="451"/>
      <c r="R117" s="451"/>
      <c r="S117" s="451"/>
      <c r="T117" s="451"/>
      <c r="U117" s="451"/>
      <c r="V117" s="451"/>
    </row>
    <row r="118" spans="1:22" ht="15.75" customHeight="1" x14ac:dyDescent="0.25">
      <c r="A118" s="161"/>
      <c r="B118" s="446" t="s">
        <v>296</v>
      </c>
      <c r="C118" s="447"/>
      <c r="D118" s="447"/>
      <c r="E118" s="448"/>
      <c r="F118" s="2">
        <v>4464</v>
      </c>
      <c r="G118" s="2"/>
      <c r="H118" s="2"/>
      <c r="I118" s="2"/>
      <c r="J118" s="2"/>
      <c r="K118" s="456"/>
      <c r="L118" s="452" t="s">
        <v>227</v>
      </c>
      <c r="M118" s="453"/>
      <c r="N118" s="140"/>
      <c r="O118" s="126"/>
      <c r="P118" s="126"/>
      <c r="Q118" s="126" t="s">
        <v>233</v>
      </c>
      <c r="R118" s="126" t="s">
        <v>233</v>
      </c>
      <c r="S118" s="126" t="s">
        <v>233</v>
      </c>
      <c r="T118" s="126" t="s">
        <v>234</v>
      </c>
      <c r="U118" s="126"/>
      <c r="V118" s="126" t="s">
        <v>233</v>
      </c>
    </row>
    <row r="119" spans="1:22" ht="15.75" customHeight="1" x14ac:dyDescent="0.25">
      <c r="A119" s="161"/>
      <c r="B119" s="446" t="s">
        <v>312</v>
      </c>
      <c r="C119" s="447"/>
      <c r="D119" s="447"/>
      <c r="E119" s="448"/>
      <c r="F119" s="2">
        <v>5940</v>
      </c>
      <c r="G119" s="2"/>
      <c r="H119" s="2"/>
      <c r="I119" s="2"/>
      <c r="J119" s="2"/>
      <c r="K119" s="456"/>
      <c r="L119" s="452" t="s">
        <v>228</v>
      </c>
      <c r="M119" s="453"/>
      <c r="N119" s="140"/>
      <c r="O119" s="126"/>
      <c r="P119" s="126"/>
      <c r="Q119" s="141" t="s">
        <v>235</v>
      </c>
      <c r="R119" s="141" t="s">
        <v>235</v>
      </c>
      <c r="S119" s="141" t="s">
        <v>234</v>
      </c>
      <c r="T119" s="141" t="s">
        <v>236</v>
      </c>
      <c r="U119" s="141" t="s">
        <v>234</v>
      </c>
      <c r="V119" s="141" t="s">
        <v>233</v>
      </c>
    </row>
    <row r="120" spans="1:22" ht="47.25" customHeight="1" x14ac:dyDescent="0.25">
      <c r="A120" s="161" t="s">
        <v>158</v>
      </c>
      <c r="B120" s="446" t="s">
        <v>313</v>
      </c>
      <c r="C120" s="447"/>
      <c r="D120" s="447"/>
      <c r="E120" s="448"/>
      <c r="F120" s="2">
        <v>108</v>
      </c>
      <c r="G120" s="2"/>
      <c r="H120" s="2"/>
      <c r="I120" s="2"/>
      <c r="J120" s="2"/>
      <c r="K120" s="456"/>
      <c r="L120" s="452" t="s">
        <v>314</v>
      </c>
      <c r="M120" s="453"/>
      <c r="N120" s="140"/>
      <c r="O120" s="126"/>
      <c r="P120" s="126"/>
      <c r="Q120" s="126"/>
      <c r="R120" s="126"/>
      <c r="S120" s="126"/>
      <c r="T120" s="126"/>
      <c r="U120" s="126"/>
      <c r="V120" s="126" t="s">
        <v>235</v>
      </c>
    </row>
    <row r="121" spans="1:22" ht="18.75" customHeight="1" x14ac:dyDescent="0.25">
      <c r="A121" s="161" t="s">
        <v>297</v>
      </c>
      <c r="B121" s="446" t="s">
        <v>161</v>
      </c>
      <c r="C121" s="447"/>
      <c r="D121" s="447"/>
      <c r="E121" s="448"/>
      <c r="F121" s="2">
        <v>216</v>
      </c>
      <c r="G121" s="2"/>
      <c r="H121" s="2"/>
      <c r="I121" s="2"/>
      <c r="J121" s="2"/>
      <c r="K121" s="456"/>
      <c r="L121" s="452" t="s">
        <v>229</v>
      </c>
      <c r="M121" s="453"/>
      <c r="N121" s="140"/>
      <c r="O121" s="126"/>
      <c r="P121" s="135">
        <v>4</v>
      </c>
      <c r="Q121" s="126"/>
      <c r="R121" s="126" t="s">
        <v>238</v>
      </c>
      <c r="S121" s="126" t="s">
        <v>239</v>
      </c>
      <c r="T121" s="135">
        <v>3</v>
      </c>
      <c r="U121" s="135">
        <v>3</v>
      </c>
      <c r="V121" s="126" t="s">
        <v>239</v>
      </c>
    </row>
    <row r="122" spans="1:22" ht="15.75" customHeight="1" x14ac:dyDescent="0.25">
      <c r="A122" s="156"/>
      <c r="B122" s="157"/>
      <c r="C122" s="157"/>
      <c r="D122" s="157"/>
      <c r="E122" s="158"/>
      <c r="F122" s="2"/>
      <c r="G122" s="2"/>
      <c r="H122" s="2"/>
      <c r="I122" s="2"/>
      <c r="J122" s="2"/>
      <c r="K122" s="456"/>
      <c r="L122" s="452" t="s">
        <v>230</v>
      </c>
      <c r="M122" s="453"/>
      <c r="N122" s="140"/>
      <c r="O122" s="126" t="s">
        <v>239</v>
      </c>
      <c r="P122" s="53" t="s">
        <v>320</v>
      </c>
      <c r="Q122" s="53" t="s">
        <v>238</v>
      </c>
      <c r="R122" s="53" t="s">
        <v>318</v>
      </c>
      <c r="S122" s="141" t="s">
        <v>238</v>
      </c>
      <c r="T122" s="142">
        <v>7</v>
      </c>
      <c r="U122" s="53" t="s">
        <v>237</v>
      </c>
      <c r="V122" s="53" t="s">
        <v>304</v>
      </c>
    </row>
    <row r="123" spans="1:22" ht="15.75" x14ac:dyDescent="0.25">
      <c r="A123" s="156"/>
      <c r="B123" s="157"/>
      <c r="C123" s="159"/>
      <c r="D123" s="159"/>
      <c r="E123" s="160"/>
      <c r="G123" s="2"/>
      <c r="H123" s="2"/>
      <c r="I123" s="2"/>
      <c r="J123" s="2"/>
      <c r="K123" s="456"/>
      <c r="L123" s="457" t="s">
        <v>231</v>
      </c>
      <c r="M123" s="458"/>
      <c r="N123" s="444"/>
      <c r="O123" s="450" t="s">
        <v>240</v>
      </c>
      <c r="P123" s="442"/>
      <c r="Q123" s="442" t="s">
        <v>240</v>
      </c>
      <c r="R123" s="442" t="s">
        <v>239</v>
      </c>
      <c r="S123" s="442" t="s">
        <v>240</v>
      </c>
      <c r="T123" s="442" t="s">
        <v>240</v>
      </c>
      <c r="U123" s="442" t="s">
        <v>240</v>
      </c>
      <c r="V123" s="442"/>
    </row>
    <row r="124" spans="1:22" ht="15.75" x14ac:dyDescent="0.25">
      <c r="A124" s="449"/>
      <c r="B124" s="449"/>
      <c r="C124" s="136"/>
      <c r="D124" s="137"/>
      <c r="E124" s="137"/>
      <c r="F124" s="2"/>
      <c r="G124" s="2"/>
      <c r="H124" s="2"/>
      <c r="I124" s="2"/>
      <c r="J124" s="2"/>
      <c r="K124" s="445"/>
      <c r="L124" s="459"/>
      <c r="M124" s="460"/>
      <c r="N124" s="445"/>
      <c r="O124" s="451"/>
      <c r="P124" s="443"/>
      <c r="Q124" s="443"/>
      <c r="R124" s="443"/>
      <c r="S124" s="443"/>
      <c r="T124" s="443"/>
      <c r="U124" s="443"/>
      <c r="V124" s="443"/>
    </row>
  </sheetData>
  <mergeCells count="82">
    <mergeCell ref="C5:C9"/>
    <mergeCell ref="O5:V5"/>
    <mergeCell ref="B117:E117"/>
    <mergeCell ref="B118:E118"/>
    <mergeCell ref="B119:E119"/>
    <mergeCell ref="Q116:Q117"/>
    <mergeCell ref="A116:E116"/>
    <mergeCell ref="K116:K124"/>
    <mergeCell ref="L116:M117"/>
    <mergeCell ref="O116:O117"/>
    <mergeCell ref="P116:P117"/>
    <mergeCell ref="L120:M120"/>
    <mergeCell ref="L121:M121"/>
    <mergeCell ref="L122:M122"/>
    <mergeCell ref="L123:M124"/>
    <mergeCell ref="O123:O124"/>
    <mergeCell ref="B120:E120"/>
    <mergeCell ref="B121:E121"/>
    <mergeCell ref="V123:V124"/>
    <mergeCell ref="A124:B124"/>
    <mergeCell ref="U116:U117"/>
    <mergeCell ref="T116:T117"/>
    <mergeCell ref="S116:S117"/>
    <mergeCell ref="R116:R117"/>
    <mergeCell ref="U123:U124"/>
    <mergeCell ref="T123:T124"/>
    <mergeCell ref="S123:S124"/>
    <mergeCell ref="R123:R124"/>
    <mergeCell ref="Q123:Q124"/>
    <mergeCell ref="V116:V117"/>
    <mergeCell ref="L118:M118"/>
    <mergeCell ref="L119:M119"/>
    <mergeCell ref="P123:P124"/>
    <mergeCell ref="N116:N117"/>
    <mergeCell ref="N123:N124"/>
    <mergeCell ref="V7:V9"/>
    <mergeCell ref="O7:O9"/>
    <mergeCell ref="P7:P9"/>
    <mergeCell ref="U7:U9"/>
    <mergeCell ref="U11:U12"/>
    <mergeCell ref="V11:V12"/>
    <mergeCell ref="Q11:Q12"/>
    <mergeCell ref="S11:S12"/>
    <mergeCell ref="A91:B91"/>
    <mergeCell ref="A11:A12"/>
    <mergeCell ref="B11:B12"/>
    <mergeCell ref="C11:C12"/>
    <mergeCell ref="O3:V3"/>
    <mergeCell ref="O6:P6"/>
    <mergeCell ref="Q6:R6"/>
    <mergeCell ref="U6:V6"/>
    <mergeCell ref="A5:A9"/>
    <mergeCell ref="B5:B9"/>
    <mergeCell ref="F11:F12"/>
    <mergeCell ref="D11:D12"/>
    <mergeCell ref="G11:G12"/>
    <mergeCell ref="H11:H12"/>
    <mergeCell ref="I11:I12"/>
    <mergeCell ref="E11:E12"/>
    <mergeCell ref="S6:T6"/>
    <mergeCell ref="T11:T12"/>
    <mergeCell ref="J11:J12"/>
    <mergeCell ref="K11:K12"/>
    <mergeCell ref="Q7:Q9"/>
    <mergeCell ref="R7:R9"/>
    <mergeCell ref="S7:S9"/>
    <mergeCell ref="T7:T9"/>
    <mergeCell ref="R11:R12"/>
    <mergeCell ref="M11:M12"/>
    <mergeCell ref="N11:N12"/>
    <mergeCell ref="O11:O12"/>
    <mergeCell ref="P11:P12"/>
    <mergeCell ref="D3:N3"/>
    <mergeCell ref="D8:D9"/>
    <mergeCell ref="E8:F8"/>
    <mergeCell ref="G8:G9"/>
    <mergeCell ref="N6:N9"/>
    <mergeCell ref="J8:M8"/>
    <mergeCell ref="J6:M7"/>
    <mergeCell ref="D6:F7"/>
    <mergeCell ref="H8:I8"/>
    <mergeCell ref="G6:I7"/>
  </mergeCells>
  <pageMargins left="0.31496062992125984" right="0.31496062992125984" top="0.35433070866141736" bottom="0.35433070866141736" header="0.31496062992125984" footer="0.31496062992125984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H25" sqref="H25"/>
    </sheetView>
  </sheetViews>
  <sheetFormatPr defaultColWidth="9.140625" defaultRowHeight="12.75" x14ac:dyDescent="0.2"/>
  <cols>
    <col min="1" max="6" width="9.140625" style="70"/>
    <col min="7" max="7" width="17.5703125" style="70" customWidth="1"/>
    <col min="8" max="16384" width="9.140625" style="70"/>
  </cols>
  <sheetData>
    <row r="1" spans="1:7" s="123" customFormat="1" ht="18.75" x14ac:dyDescent="0.3">
      <c r="A1" s="123" t="s">
        <v>305</v>
      </c>
    </row>
    <row r="3" spans="1:7" x14ac:dyDescent="0.2">
      <c r="A3" s="464" t="s">
        <v>201</v>
      </c>
      <c r="B3" s="465"/>
      <c r="C3" s="465"/>
      <c r="D3" s="465"/>
      <c r="E3" s="465"/>
      <c r="F3" s="465"/>
      <c r="G3" s="466"/>
    </row>
    <row r="4" spans="1:7" x14ac:dyDescent="0.2">
      <c r="A4" s="124" t="s">
        <v>202</v>
      </c>
      <c r="B4" s="464" t="s">
        <v>203</v>
      </c>
      <c r="C4" s="465"/>
      <c r="D4" s="465"/>
      <c r="E4" s="465"/>
      <c r="F4" s="465"/>
      <c r="G4" s="466"/>
    </row>
    <row r="5" spans="1:7" x14ac:dyDescent="0.2">
      <c r="A5" s="125">
        <v>1</v>
      </c>
      <c r="B5" s="461" t="s">
        <v>204</v>
      </c>
      <c r="C5" s="462"/>
      <c r="D5" s="462"/>
      <c r="E5" s="462"/>
      <c r="F5" s="462"/>
      <c r="G5" s="463"/>
    </row>
    <row r="6" spans="1:7" x14ac:dyDescent="0.2">
      <c r="A6" s="125">
        <v>2</v>
      </c>
      <c r="B6" s="461" t="s">
        <v>205</v>
      </c>
      <c r="C6" s="462"/>
      <c r="D6" s="462"/>
      <c r="E6" s="462"/>
      <c r="F6" s="462"/>
      <c r="G6" s="463"/>
    </row>
    <row r="7" spans="1:7" x14ac:dyDescent="0.2">
      <c r="A7" s="125">
        <v>3</v>
      </c>
      <c r="B7" s="461" t="s">
        <v>206</v>
      </c>
      <c r="C7" s="462"/>
      <c r="D7" s="462"/>
      <c r="E7" s="462"/>
      <c r="F7" s="462"/>
      <c r="G7" s="463"/>
    </row>
    <row r="8" spans="1:7" x14ac:dyDescent="0.2">
      <c r="A8" s="125">
        <v>4</v>
      </c>
      <c r="B8" s="461" t="s">
        <v>207</v>
      </c>
      <c r="C8" s="462"/>
      <c r="D8" s="462"/>
      <c r="E8" s="462"/>
      <c r="F8" s="462"/>
      <c r="G8" s="463"/>
    </row>
    <row r="9" spans="1:7" x14ac:dyDescent="0.2">
      <c r="A9" s="125">
        <v>5</v>
      </c>
      <c r="B9" s="461" t="s">
        <v>208</v>
      </c>
      <c r="C9" s="462"/>
      <c r="D9" s="462"/>
      <c r="E9" s="462"/>
      <c r="F9" s="462"/>
      <c r="G9" s="463"/>
    </row>
    <row r="10" spans="1:7" x14ac:dyDescent="0.2">
      <c r="A10" s="125">
        <v>6</v>
      </c>
      <c r="B10" s="461" t="s">
        <v>209</v>
      </c>
      <c r="C10" s="462"/>
      <c r="D10" s="462"/>
      <c r="E10" s="462"/>
      <c r="F10" s="462"/>
      <c r="G10" s="463"/>
    </row>
    <row r="11" spans="1:7" x14ac:dyDescent="0.2">
      <c r="A11" s="125">
        <v>7</v>
      </c>
      <c r="B11" s="461" t="s">
        <v>210</v>
      </c>
      <c r="C11" s="462"/>
      <c r="D11" s="462"/>
      <c r="E11" s="462"/>
      <c r="F11" s="462"/>
      <c r="G11" s="463"/>
    </row>
    <row r="12" spans="1:7" x14ac:dyDescent="0.2">
      <c r="A12" s="125">
        <v>8</v>
      </c>
      <c r="B12" s="461" t="s">
        <v>211</v>
      </c>
      <c r="C12" s="462"/>
      <c r="D12" s="462"/>
      <c r="E12" s="462"/>
      <c r="F12" s="462"/>
      <c r="G12" s="463"/>
    </row>
    <row r="13" spans="1:7" x14ac:dyDescent="0.2">
      <c r="A13" s="125">
        <v>9</v>
      </c>
      <c r="B13" s="461" t="s">
        <v>212</v>
      </c>
      <c r="C13" s="462"/>
      <c r="D13" s="462"/>
      <c r="E13" s="462"/>
      <c r="F13" s="462"/>
      <c r="G13" s="463"/>
    </row>
    <row r="14" spans="1:7" x14ac:dyDescent="0.2">
      <c r="A14" s="125"/>
      <c r="B14" s="461" t="s">
        <v>213</v>
      </c>
      <c r="C14" s="462"/>
      <c r="D14" s="462"/>
      <c r="E14" s="462"/>
      <c r="F14" s="462"/>
      <c r="G14" s="463"/>
    </row>
    <row r="15" spans="1:7" x14ac:dyDescent="0.2">
      <c r="A15" s="125"/>
      <c r="B15" s="172" t="s">
        <v>27</v>
      </c>
      <c r="C15" s="173"/>
      <c r="D15" s="173"/>
      <c r="E15" s="173"/>
      <c r="F15" s="173"/>
      <c r="G15" s="174"/>
    </row>
    <row r="16" spans="1:7" x14ac:dyDescent="0.2">
      <c r="A16" s="125"/>
      <c r="B16" s="473" t="s">
        <v>214</v>
      </c>
      <c r="C16" s="474"/>
      <c r="D16" s="474"/>
      <c r="E16" s="474"/>
      <c r="F16" s="474"/>
      <c r="G16" s="475"/>
    </row>
    <row r="17" spans="1:7" x14ac:dyDescent="0.2">
      <c r="A17" s="125">
        <v>10</v>
      </c>
      <c r="B17" s="461" t="s">
        <v>215</v>
      </c>
      <c r="C17" s="462"/>
      <c r="D17" s="462"/>
      <c r="E17" s="462"/>
      <c r="F17" s="462"/>
      <c r="G17" s="463"/>
    </row>
    <row r="18" spans="1:7" x14ac:dyDescent="0.2">
      <c r="A18" s="125">
        <v>11</v>
      </c>
      <c r="B18" s="461" t="s">
        <v>216</v>
      </c>
      <c r="C18" s="462"/>
      <c r="D18" s="462"/>
      <c r="E18" s="462"/>
      <c r="F18" s="462"/>
      <c r="G18" s="463"/>
    </row>
    <row r="19" spans="1:7" x14ac:dyDescent="0.2">
      <c r="A19" s="125">
        <v>12</v>
      </c>
      <c r="B19" s="262" t="s">
        <v>327</v>
      </c>
      <c r="C19" s="263"/>
      <c r="D19" s="263"/>
      <c r="E19" s="263"/>
      <c r="F19" s="263"/>
      <c r="G19" s="264"/>
    </row>
    <row r="20" spans="1:7" x14ac:dyDescent="0.2">
      <c r="A20" s="125"/>
      <c r="B20" s="473" t="s">
        <v>217</v>
      </c>
      <c r="C20" s="474"/>
      <c r="D20" s="474"/>
      <c r="E20" s="474"/>
      <c r="F20" s="474"/>
      <c r="G20" s="475"/>
    </row>
    <row r="21" spans="1:7" x14ac:dyDescent="0.2">
      <c r="A21" s="125">
        <v>13</v>
      </c>
      <c r="B21" s="461" t="s">
        <v>218</v>
      </c>
      <c r="C21" s="462"/>
      <c r="D21" s="462"/>
      <c r="E21" s="462"/>
      <c r="F21" s="462"/>
      <c r="G21" s="463"/>
    </row>
    <row r="22" spans="1:7" x14ac:dyDescent="0.2">
      <c r="A22" s="125">
        <v>14</v>
      </c>
      <c r="B22" s="461" t="s">
        <v>219</v>
      </c>
      <c r="C22" s="462"/>
      <c r="D22" s="462"/>
      <c r="E22" s="462"/>
      <c r="F22" s="462"/>
      <c r="G22" s="463"/>
    </row>
    <row r="23" spans="1:7" ht="23.25" customHeight="1" x14ac:dyDescent="0.2">
      <c r="A23" s="125">
        <v>15</v>
      </c>
      <c r="B23" s="467" t="s">
        <v>220</v>
      </c>
      <c r="C23" s="468"/>
      <c r="D23" s="468"/>
      <c r="E23" s="468"/>
      <c r="F23" s="468"/>
      <c r="G23" s="469"/>
    </row>
    <row r="24" spans="1:7" x14ac:dyDescent="0.2">
      <c r="A24" s="125"/>
      <c r="B24" s="470" t="s">
        <v>221</v>
      </c>
      <c r="C24" s="471"/>
      <c r="D24" s="471"/>
      <c r="E24" s="471"/>
      <c r="F24" s="471"/>
      <c r="G24" s="471"/>
    </row>
    <row r="25" spans="1:7" x14ac:dyDescent="0.2">
      <c r="A25" s="125">
        <v>16</v>
      </c>
      <c r="B25" s="472" t="s">
        <v>222</v>
      </c>
      <c r="C25" s="472"/>
      <c r="D25" s="472"/>
      <c r="E25" s="472"/>
      <c r="F25" s="472"/>
      <c r="G25" s="472"/>
    </row>
    <row r="26" spans="1:7" x14ac:dyDescent="0.2">
      <c r="A26" s="125">
        <v>17</v>
      </c>
      <c r="B26" s="472" t="s">
        <v>223</v>
      </c>
      <c r="C26" s="472"/>
      <c r="D26" s="472"/>
      <c r="E26" s="472"/>
      <c r="F26" s="472"/>
      <c r="G26" s="472"/>
    </row>
  </sheetData>
  <mergeCells count="22">
    <mergeCell ref="B23:G23"/>
    <mergeCell ref="B24:G24"/>
    <mergeCell ref="B25:G25"/>
    <mergeCell ref="B26:G26"/>
    <mergeCell ref="B16:G16"/>
    <mergeCell ref="B17:G17"/>
    <mergeCell ref="B18:G18"/>
    <mergeCell ref="B20:G20"/>
    <mergeCell ref="B21:G21"/>
    <mergeCell ref="B22:G22"/>
    <mergeCell ref="B14:G14"/>
    <mergeCell ref="A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"/>
  <sheetViews>
    <sheetView topLeftCell="A103" zoomScale="90" zoomScaleNormal="90" workbookViewId="0">
      <selection activeCell="A162" sqref="A162:XFD162"/>
    </sheetView>
  </sheetViews>
  <sheetFormatPr defaultRowHeight="15" x14ac:dyDescent="0.25"/>
  <sheetData>
    <row r="35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sqref="A1:B1"/>
    </sheetView>
  </sheetViews>
  <sheetFormatPr defaultRowHeight="15" x14ac:dyDescent="0.25"/>
  <cols>
    <col min="2" max="2" width="8" customWidth="1"/>
    <col min="4" max="4" width="21.140625" customWidth="1"/>
    <col min="7" max="7" width="17.7109375" customWidth="1"/>
    <col min="12" max="12" width="10.85546875" customWidth="1"/>
  </cols>
  <sheetData>
    <row r="1" spans="1:14" ht="15.75" x14ac:dyDescent="0.25">
      <c r="A1" s="476"/>
      <c r="B1" s="476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30" customHeight="1" x14ac:dyDescent="0.25">
      <c r="A2" s="162"/>
      <c r="B2" s="163"/>
      <c r="C2" s="164"/>
      <c r="D2" s="164"/>
      <c r="E2" s="164"/>
      <c r="F2" s="164"/>
      <c r="G2" s="164"/>
      <c r="H2" s="477"/>
      <c r="I2" s="477"/>
      <c r="J2" s="164"/>
      <c r="K2" s="164"/>
      <c r="L2" s="165"/>
      <c r="M2" s="162"/>
      <c r="N2" s="162"/>
    </row>
    <row r="3" spans="1:14" ht="12.6" customHeight="1" x14ac:dyDescent="0.25">
      <c r="A3" s="162"/>
      <c r="B3" s="163"/>
      <c r="C3" s="164"/>
      <c r="D3" s="164"/>
      <c r="E3" s="164"/>
      <c r="F3" s="164"/>
      <c r="G3" s="164"/>
      <c r="H3" s="166"/>
      <c r="I3" s="166"/>
      <c r="J3" s="164"/>
      <c r="K3" s="164"/>
      <c r="L3" s="165"/>
      <c r="M3" s="162"/>
      <c r="N3" s="162"/>
    </row>
    <row r="4" spans="1:14" ht="27" customHeight="1" x14ac:dyDescent="0.25">
      <c r="A4" s="162"/>
      <c r="B4" s="163"/>
      <c r="C4" s="167"/>
      <c r="D4" s="167"/>
      <c r="E4" s="165"/>
      <c r="F4" s="162"/>
      <c r="G4" s="162"/>
      <c r="H4" s="478"/>
      <c r="I4" s="478"/>
      <c r="J4" s="162"/>
      <c r="K4" s="479"/>
      <c r="L4" s="480"/>
      <c r="M4" s="162"/>
      <c r="N4" s="162"/>
    </row>
    <row r="5" spans="1:14" x14ac:dyDescent="0.25">
      <c r="A5" s="162"/>
      <c r="B5" s="163"/>
      <c r="C5" s="168"/>
      <c r="D5" s="168"/>
      <c r="E5" s="162"/>
      <c r="F5" s="162"/>
      <c r="G5" s="162"/>
      <c r="H5" s="169"/>
      <c r="I5" s="169"/>
      <c r="J5" s="162"/>
      <c r="K5" s="162"/>
      <c r="L5" s="162"/>
      <c r="M5" s="162"/>
      <c r="N5" s="162"/>
    </row>
    <row r="6" spans="1:14" ht="22.15" customHeight="1" x14ac:dyDescent="0.25">
      <c r="A6" s="162"/>
      <c r="B6" s="163"/>
      <c r="C6" s="167"/>
      <c r="D6" s="168"/>
      <c r="E6" s="162"/>
      <c r="F6" s="162"/>
      <c r="G6" s="162"/>
      <c r="H6" s="478"/>
      <c r="I6" s="478"/>
      <c r="J6" s="162"/>
      <c r="K6" s="480"/>
      <c r="L6" s="480"/>
      <c r="M6" s="162"/>
      <c r="N6" s="162"/>
    </row>
    <row r="7" spans="1:14" x14ac:dyDescent="0.25">
      <c r="A7" s="162"/>
      <c r="B7" s="163"/>
      <c r="C7" s="168"/>
      <c r="D7" s="168"/>
      <c r="E7" s="162"/>
      <c r="F7" s="162"/>
      <c r="G7" s="162"/>
      <c r="H7" s="169"/>
      <c r="I7" s="169"/>
      <c r="J7" s="162"/>
      <c r="K7" s="162"/>
      <c r="L7" s="162"/>
      <c r="M7" s="162"/>
      <c r="N7" s="162"/>
    </row>
    <row r="8" spans="1:14" ht="24" customHeight="1" x14ac:dyDescent="0.25">
      <c r="A8" s="162"/>
      <c r="B8" s="163"/>
      <c r="C8" s="167"/>
      <c r="D8" s="168"/>
      <c r="E8" s="162"/>
      <c r="F8" s="162"/>
      <c r="G8" s="162"/>
      <c r="H8" s="478"/>
      <c r="I8" s="478"/>
      <c r="J8" s="162"/>
      <c r="K8" s="480"/>
      <c r="L8" s="480"/>
      <c r="M8" s="162"/>
      <c r="N8" s="162"/>
    </row>
    <row r="9" spans="1:14" x14ac:dyDescent="0.25">
      <c r="A9" s="162"/>
      <c r="B9" s="163"/>
      <c r="C9" s="168"/>
      <c r="D9" s="168"/>
      <c r="E9" s="162"/>
      <c r="F9" s="162"/>
      <c r="G9" s="162"/>
      <c r="H9" s="169"/>
      <c r="I9" s="169"/>
      <c r="J9" s="162"/>
      <c r="K9" s="162"/>
      <c r="L9" s="162"/>
      <c r="M9" s="162"/>
      <c r="N9" s="170"/>
    </row>
    <row r="10" spans="1:14" ht="22.9" customHeight="1" x14ac:dyDescent="0.25">
      <c r="A10" s="162"/>
      <c r="B10" s="163"/>
      <c r="C10" s="167"/>
      <c r="D10" s="168"/>
      <c r="E10" s="162"/>
      <c r="F10" s="162"/>
      <c r="G10" s="162"/>
      <c r="H10" s="478"/>
      <c r="I10" s="478"/>
      <c r="J10" s="162"/>
      <c r="K10" s="480"/>
      <c r="L10" s="480"/>
      <c r="M10" s="162"/>
      <c r="N10" s="162"/>
    </row>
    <row r="11" spans="1:14" x14ac:dyDescent="0.25">
      <c r="A11" s="162"/>
      <c r="B11" s="163"/>
      <c r="C11" s="168"/>
      <c r="D11" s="168"/>
      <c r="E11" s="162"/>
      <c r="F11" s="162"/>
      <c r="G11" s="162"/>
      <c r="H11" s="169"/>
      <c r="I11" s="169"/>
      <c r="J11" s="162"/>
      <c r="K11" s="162"/>
      <c r="L11" s="162"/>
      <c r="M11" s="162"/>
      <c r="N11" s="162"/>
    </row>
    <row r="12" spans="1:14" ht="20.45" customHeight="1" x14ac:dyDescent="0.25">
      <c r="A12" s="162"/>
      <c r="B12" s="163"/>
      <c r="C12" s="167"/>
      <c r="D12" s="168"/>
      <c r="E12" s="162"/>
      <c r="F12" s="162"/>
      <c r="G12" s="162"/>
      <c r="H12" s="478"/>
      <c r="I12" s="478"/>
      <c r="J12" s="162"/>
      <c r="K12" s="479"/>
      <c r="L12" s="480"/>
      <c r="M12" s="162"/>
      <c r="N12" s="162"/>
    </row>
    <row r="13" spans="1:14" x14ac:dyDescent="0.25">
      <c r="A13" s="162"/>
      <c r="B13" s="163"/>
      <c r="C13" s="168"/>
      <c r="D13" s="168"/>
      <c r="E13" s="162"/>
      <c r="F13" s="162"/>
      <c r="G13" s="162"/>
      <c r="H13" s="169"/>
      <c r="I13" s="169"/>
      <c r="J13" s="162"/>
      <c r="K13" s="162"/>
      <c r="L13" s="162"/>
      <c r="M13" s="162"/>
      <c r="N13" s="162"/>
    </row>
    <row r="14" spans="1:14" ht="25.15" customHeight="1" x14ac:dyDescent="0.25">
      <c r="A14" s="162"/>
      <c r="B14" s="163"/>
      <c r="C14" s="167"/>
      <c r="D14" s="168"/>
      <c r="E14" s="162"/>
      <c r="F14" s="162"/>
      <c r="G14" s="162"/>
      <c r="H14" s="478"/>
      <c r="I14" s="478"/>
      <c r="J14" s="162"/>
      <c r="K14" s="479"/>
      <c r="L14" s="480"/>
      <c r="M14" s="162"/>
      <c r="N14" s="162"/>
    </row>
    <row r="15" spans="1:14" x14ac:dyDescent="0.25">
      <c r="A15" s="162"/>
      <c r="B15" s="162"/>
      <c r="C15" s="168"/>
      <c r="D15" s="168"/>
      <c r="E15" s="162"/>
      <c r="F15" s="162"/>
      <c r="G15" s="162"/>
      <c r="H15" s="169"/>
      <c r="I15" s="169"/>
      <c r="J15" s="162"/>
      <c r="K15" s="162"/>
      <c r="L15" s="162"/>
      <c r="M15" s="162"/>
      <c r="N15" s="162"/>
    </row>
    <row r="16" spans="1:14" ht="15.75" x14ac:dyDescent="0.25">
      <c r="A16" s="162"/>
      <c r="B16" s="238"/>
      <c r="C16" s="239"/>
      <c r="D16" s="168"/>
      <c r="E16" s="162"/>
      <c r="F16" s="162"/>
      <c r="G16" s="162"/>
      <c r="H16" s="481"/>
      <c r="I16" s="481"/>
      <c r="J16" s="162"/>
      <c r="K16" s="239"/>
      <c r="M16" s="162"/>
      <c r="N16" s="162"/>
    </row>
    <row r="17" spans="1:14" x14ac:dyDescent="0.25">
      <c r="A17" s="162"/>
      <c r="B17" s="162"/>
      <c r="C17" s="168"/>
      <c r="D17" s="168"/>
      <c r="E17" s="162"/>
      <c r="F17" s="162"/>
      <c r="G17" s="162"/>
      <c r="H17" s="169"/>
      <c r="I17" s="169"/>
      <c r="J17" s="162"/>
      <c r="K17" s="162"/>
      <c r="L17" s="162"/>
      <c r="M17" s="162"/>
      <c r="N17" s="162"/>
    </row>
    <row r="18" spans="1:14" ht="15.75" x14ac:dyDescent="0.25">
      <c r="A18" s="162"/>
      <c r="B18" s="162"/>
      <c r="C18" s="167"/>
      <c r="D18" s="168"/>
      <c r="E18" s="162"/>
      <c r="F18" s="162"/>
      <c r="G18" s="162"/>
      <c r="H18" s="481"/>
      <c r="I18" s="481"/>
      <c r="J18" s="162"/>
      <c r="K18" s="478"/>
      <c r="L18" s="478"/>
      <c r="M18" s="162"/>
      <c r="N18" s="162"/>
    </row>
    <row r="19" spans="1:14" ht="16.5" x14ac:dyDescent="0.25">
      <c r="A19" s="162"/>
      <c r="B19" s="162"/>
      <c r="C19" s="162"/>
      <c r="D19" s="162"/>
      <c r="E19" s="162"/>
      <c r="F19" s="162"/>
      <c r="G19" s="162"/>
      <c r="H19" s="171"/>
      <c r="I19" s="162"/>
      <c r="J19" s="162"/>
      <c r="K19" s="162"/>
      <c r="L19" s="162"/>
      <c r="M19" s="162"/>
      <c r="N19" s="162"/>
    </row>
    <row r="20" spans="1:14" x14ac:dyDescent="0.25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</row>
    <row r="21" spans="1:14" x14ac:dyDescent="0.25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</row>
    <row r="22" spans="1:14" x14ac:dyDescent="0.25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</row>
    <row r="23" spans="1:14" x14ac:dyDescent="0.25">
      <c r="A23" s="162"/>
      <c r="B23" s="162"/>
      <c r="C23" s="162"/>
      <c r="D23" s="162"/>
      <c r="E23" s="289"/>
      <c r="F23" s="289"/>
      <c r="G23" s="289"/>
      <c r="H23" s="289"/>
      <c r="I23" s="289"/>
      <c r="J23" s="289"/>
      <c r="K23" s="289"/>
      <c r="L23" s="289"/>
      <c r="M23" s="162"/>
      <c r="N23" s="162"/>
    </row>
    <row r="24" spans="1:14" x14ac:dyDescent="0.25">
      <c r="A24" s="162"/>
      <c r="B24" s="162"/>
      <c r="C24" s="162"/>
      <c r="D24" s="162"/>
      <c r="E24" s="289"/>
      <c r="F24" s="289"/>
      <c r="G24" s="289"/>
      <c r="H24" s="289"/>
      <c r="I24" s="289"/>
      <c r="J24" s="289"/>
      <c r="K24" s="289"/>
      <c r="L24" s="289"/>
      <c r="M24" s="162"/>
      <c r="N24" s="162"/>
    </row>
  </sheetData>
  <mergeCells count="17">
    <mergeCell ref="H14:I14"/>
    <mergeCell ref="K14:L14"/>
    <mergeCell ref="H16:I16"/>
    <mergeCell ref="H18:I18"/>
    <mergeCell ref="K18:L18"/>
    <mergeCell ref="H8:I8"/>
    <mergeCell ref="K8:L8"/>
    <mergeCell ref="H10:I10"/>
    <mergeCell ref="K10:L10"/>
    <mergeCell ref="H12:I12"/>
    <mergeCell ref="K12:L12"/>
    <mergeCell ref="A1:B1"/>
    <mergeCell ref="H2:I2"/>
    <mergeCell ref="H4:I4"/>
    <mergeCell ref="K4:L4"/>
    <mergeCell ref="H6:I6"/>
    <mergeCell ref="K6:L6"/>
  </mergeCell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Титульный лист</vt:lpstr>
      <vt:lpstr>График учебного процесса  1.09</vt:lpstr>
      <vt:lpstr>Сводные данные по бюджету време</vt:lpstr>
      <vt:lpstr>План учебногог процесса</vt:lpstr>
      <vt:lpstr>Перечень кабинетов</vt:lpstr>
      <vt:lpstr>Пояснительная записка</vt:lpstr>
      <vt:lpstr>Лист согласования (2)</vt:lpstr>
      <vt:lpstr>Лист3</vt:lpstr>
      <vt:lpstr>'График учебного процесса  1.09'!Область_печати</vt:lpstr>
      <vt:lpstr>'План учебногог процесса'!Область_печати</vt:lpstr>
      <vt:lpstr>'Сводные данные по бюджету време'!Область_печати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2024-09-23T06:53:14Z</dcterms:modified>
</cp:coreProperties>
</file>