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990" yWindow="585" windowWidth="19320" windowHeight="9840" tabRatio="673" activeTab="1"/>
  </bookViews>
  <sheets>
    <sheet name="3 Курс " sheetId="12" r:id="rId1"/>
    <sheet name="4 Курс " sheetId="11" r:id="rId2"/>
  </sheets>
  <definedNames>
    <definedName name="_xlnm.Print_Area" localSheetId="0">'3 Курс '!$B$1:$BF$62</definedName>
    <definedName name="_xlnm.Print_Area" localSheetId="1">'4 Курс '!$A$1:$BF$75</definedName>
  </definedNames>
  <calcPr calcId="125725"/>
</workbook>
</file>

<file path=xl/calcChain.xml><?xml version="1.0" encoding="utf-8"?>
<calcChain xmlns="http://schemas.openxmlformats.org/spreadsheetml/2006/main">
  <c r="BF61" i="12"/>
  <c r="BE61"/>
  <c r="D61"/>
  <c r="C61"/>
  <c r="BF60"/>
  <c r="BE60"/>
  <c r="D60"/>
  <c r="C60"/>
  <c r="BF59"/>
  <c r="BE59"/>
  <c r="D59"/>
  <c r="C59"/>
  <c r="BF58"/>
  <c r="BE58"/>
  <c r="D58"/>
  <c r="C58"/>
  <c r="BF57"/>
  <c r="BE57"/>
  <c r="D57"/>
  <c r="C57"/>
  <c r="BF56"/>
  <c r="BE56"/>
  <c r="D56"/>
  <c r="C56"/>
  <c r="BF55"/>
  <c r="BE55"/>
  <c r="D55"/>
  <c r="C55"/>
  <c r="BF54"/>
  <c r="BE54"/>
  <c r="D54"/>
  <c r="C54"/>
  <c r="BF53"/>
  <c r="BE53"/>
  <c r="BF52"/>
  <c r="BE52"/>
  <c r="D52"/>
  <c r="C52"/>
  <c r="BF51"/>
  <c r="BE51"/>
  <c r="D51"/>
  <c r="C51"/>
  <c r="BF50"/>
  <c r="BE50"/>
  <c r="BF49"/>
  <c r="BE49"/>
  <c r="C49"/>
  <c r="BF48"/>
  <c r="BE48"/>
  <c r="D48"/>
  <c r="C48"/>
  <c r="BF47"/>
  <c r="BE47"/>
  <c r="D47"/>
  <c r="C47"/>
  <c r="BF46"/>
  <c r="BE46"/>
  <c r="D46"/>
  <c r="C46"/>
  <c r="BF45"/>
  <c r="BE45"/>
  <c r="D45"/>
  <c r="C45"/>
  <c r="BF44"/>
  <c r="BE44"/>
  <c r="D44"/>
  <c r="C44"/>
  <c r="BF43"/>
  <c r="BE43"/>
  <c r="D43"/>
  <c r="C43"/>
  <c r="BF42"/>
  <c r="BE42"/>
  <c r="D42"/>
  <c r="C42"/>
  <c r="BF41"/>
  <c r="BE41"/>
  <c r="D41"/>
  <c r="C41"/>
  <c r="BF40"/>
  <c r="BE40"/>
  <c r="D40"/>
  <c r="C40"/>
  <c r="BF39"/>
  <c r="BE39"/>
  <c r="D39"/>
  <c r="C39"/>
  <c r="BF38"/>
  <c r="BE38"/>
  <c r="D38"/>
  <c r="C38"/>
  <c r="BF37"/>
  <c r="BE37"/>
  <c r="D37"/>
  <c r="C37"/>
  <c r="BF36"/>
  <c r="BE36"/>
  <c r="D36"/>
  <c r="C36"/>
  <c r="BF35"/>
  <c r="BE35"/>
  <c r="D35"/>
  <c r="C35"/>
  <c r="BF34"/>
  <c r="BE34"/>
  <c r="D34"/>
  <c r="C34"/>
  <c r="BF33"/>
  <c r="BE33"/>
  <c r="D33"/>
  <c r="C33"/>
  <c r="BF32"/>
  <c r="BE32"/>
  <c r="D32"/>
  <c r="C32"/>
  <c r="BF31"/>
  <c r="BE31"/>
  <c r="D31"/>
  <c r="C31"/>
  <c r="BF30"/>
  <c r="BE30"/>
  <c r="D30"/>
  <c r="BF29"/>
  <c r="BE29"/>
  <c r="D29"/>
  <c r="C29"/>
  <c r="BF28"/>
  <c r="BE28"/>
  <c r="D28"/>
  <c r="C28"/>
  <c r="BF27"/>
  <c r="BE27"/>
  <c r="D27"/>
  <c r="C27"/>
  <c r="BF26"/>
  <c r="BE26"/>
  <c r="D26"/>
  <c r="C26"/>
  <c r="BF25"/>
  <c r="BE25"/>
  <c r="D25"/>
  <c r="C25"/>
  <c r="BF24"/>
  <c r="BE24"/>
  <c r="D24"/>
  <c r="C24"/>
  <c r="BF23"/>
  <c r="BE23"/>
  <c r="D23"/>
  <c r="C23"/>
  <c r="BF22"/>
  <c r="BE22"/>
  <c r="D22"/>
  <c r="C22"/>
  <c r="BF21"/>
  <c r="BE21"/>
  <c r="D21"/>
  <c r="C21"/>
  <c r="BF20"/>
  <c r="BE20"/>
  <c r="D20"/>
  <c r="C20"/>
  <c r="BF19"/>
  <c r="BE19"/>
  <c r="D19"/>
  <c r="C19"/>
  <c r="BF18"/>
  <c r="BE18"/>
  <c r="D18"/>
  <c r="BF17"/>
  <c r="BE17"/>
  <c r="D17"/>
  <c r="C17"/>
  <c r="BF16"/>
  <c r="BE16"/>
  <c r="D16"/>
  <c r="C16"/>
  <c r="BF15"/>
  <c r="D15"/>
  <c r="BE8"/>
  <c r="AU8"/>
  <c r="AT8"/>
  <c r="AS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V8"/>
  <c r="U8"/>
  <c r="R8"/>
  <c r="Q8"/>
  <c r="P8"/>
  <c r="O8"/>
  <c r="N8"/>
  <c r="M8"/>
  <c r="L8"/>
  <c r="K8"/>
  <c r="J8"/>
  <c r="I8"/>
  <c r="H8"/>
  <c r="G8"/>
  <c r="F8"/>
  <c r="E8"/>
  <c r="D8"/>
  <c r="AB8" i="11" l="1"/>
  <c r="AC8"/>
  <c r="D47"/>
  <c r="AG8" l="1"/>
  <c r="BF17" l="1"/>
  <c r="BF18"/>
  <c r="BF19"/>
  <c r="BF20"/>
  <c r="BF21"/>
  <c r="BF22"/>
  <c r="BF23"/>
  <c r="BF24"/>
  <c r="BF25"/>
  <c r="BF26"/>
  <c r="BF27"/>
  <c r="BF28"/>
  <c r="BF29"/>
  <c r="BF30"/>
  <c r="BF31"/>
  <c r="BF32"/>
  <c r="BF33"/>
  <c r="BF34"/>
  <c r="BF35"/>
  <c r="BF36"/>
  <c r="BF37"/>
  <c r="BF38"/>
  <c r="BF39"/>
  <c r="BF40"/>
  <c r="BF41"/>
  <c r="BF42"/>
  <c r="BF43"/>
  <c r="BF44"/>
  <c r="BF45"/>
  <c r="BF46"/>
  <c r="BF47"/>
  <c r="BF48"/>
  <c r="BF49"/>
  <c r="BF50"/>
  <c r="BF51"/>
  <c r="BF52"/>
  <c r="BF53"/>
  <c r="BF54"/>
  <c r="BF55"/>
  <c r="BF56"/>
  <c r="BF57"/>
  <c r="BF58"/>
  <c r="BF59"/>
  <c r="BF60"/>
  <c r="BF61"/>
  <c r="BF16"/>
  <c r="C56" l="1"/>
  <c r="C57"/>
  <c r="C58"/>
  <c r="C59"/>
  <c r="C60"/>
  <c r="C61"/>
  <c r="C52"/>
  <c r="C53"/>
  <c r="C54"/>
  <c r="C46"/>
  <c r="C47"/>
  <c r="C49"/>
  <c r="C50"/>
  <c r="C51"/>
  <c r="C38"/>
  <c r="C39"/>
  <c r="C40"/>
  <c r="C41"/>
  <c r="C42"/>
  <c r="C43"/>
  <c r="C44"/>
  <c r="C45"/>
  <c r="C34"/>
  <c r="C35"/>
  <c r="C36"/>
  <c r="C37"/>
  <c r="C20"/>
  <c r="C21"/>
  <c r="C22"/>
  <c r="C23"/>
  <c r="C24"/>
  <c r="C25"/>
  <c r="C26"/>
  <c r="C27"/>
  <c r="C28"/>
  <c r="C29"/>
  <c r="C30"/>
  <c r="C31"/>
  <c r="C32"/>
  <c r="C33"/>
  <c r="C17"/>
  <c r="C18"/>
  <c r="C19"/>
  <c r="C16"/>
  <c r="X8" l="1"/>
  <c r="Y8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8"/>
  <c r="D49"/>
  <c r="D50"/>
  <c r="D51"/>
  <c r="D52"/>
  <c r="D53"/>
  <c r="D54"/>
  <c r="D55"/>
  <c r="D56"/>
  <c r="D57"/>
  <c r="D58"/>
  <c r="D59"/>
  <c r="D60"/>
  <c r="D61"/>
  <c r="D16"/>
  <c r="BE17"/>
  <c r="BE18"/>
  <c r="BE19"/>
  <c r="BE20"/>
  <c r="BE21"/>
  <c r="BE22"/>
  <c r="BE23"/>
  <c r="BE24"/>
  <c r="BE25"/>
  <c r="BE26"/>
  <c r="BE27"/>
  <c r="BE28"/>
  <c r="BE29"/>
  <c r="BE30"/>
  <c r="BE31"/>
  <c r="BE32"/>
  <c r="BE33"/>
  <c r="BE34"/>
  <c r="BE35"/>
  <c r="BE36"/>
  <c r="BE37"/>
  <c r="BE38"/>
  <c r="BE39"/>
  <c r="BE40"/>
  <c r="BE41"/>
  <c r="BE42"/>
  <c r="BE43"/>
  <c r="BE44"/>
  <c r="BE45"/>
  <c r="BE46"/>
  <c r="BE47"/>
  <c r="BE48"/>
  <c r="BE49"/>
  <c r="BE50"/>
  <c r="BE51"/>
  <c r="BE52"/>
  <c r="BE53"/>
  <c r="BE54"/>
  <c r="BE55"/>
  <c r="BE56"/>
  <c r="BE57"/>
  <c r="BE58"/>
  <c r="BE59"/>
  <c r="BE60"/>
  <c r="BE61"/>
  <c r="BE16"/>
  <c r="BF15" l="1"/>
  <c r="AO8"/>
  <c r="AN8"/>
  <c r="AM8"/>
  <c r="AF8"/>
  <c r="AE8"/>
  <c r="AD8"/>
  <c r="AA8"/>
  <c r="Z8"/>
  <c r="V8"/>
  <c r="U8"/>
  <c r="T8"/>
  <c r="S8"/>
  <c r="Q8"/>
  <c r="P8"/>
  <c r="O8"/>
  <c r="N8"/>
  <c r="M8"/>
  <c r="L8"/>
  <c r="K8"/>
  <c r="J8"/>
  <c r="I8"/>
  <c r="H8"/>
  <c r="G8"/>
  <c r="F8"/>
  <c r="E8"/>
  <c r="D8" l="1"/>
  <c r="C8"/>
  <c r="BE8"/>
  <c r="BF8" l="1"/>
</calcChain>
</file>

<file path=xl/sharedStrings.xml><?xml version="1.0" encoding="utf-8"?>
<sst xmlns="http://schemas.openxmlformats.org/spreadsheetml/2006/main" count="325" uniqueCount="143">
  <si>
    <t>Дисциплины</t>
  </si>
  <si>
    <t>Всего в 1 сем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</si>
  <si>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</si>
  <si>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</si>
  <si>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</si>
  <si>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</si>
  <si>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</si>
  <si>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</si>
  <si>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</si>
  <si>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</si>
  <si>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</si>
  <si>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</si>
  <si>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</si>
  <si>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</si>
  <si>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Всего во 2 сем</t>
  </si>
  <si>
    <t>Часов в неделю</t>
  </si>
  <si>
    <t>Иностранный язык</t>
  </si>
  <si>
    <t>История</t>
  </si>
  <si>
    <t>Физическая культура</t>
  </si>
  <si>
    <t>Математика</t>
  </si>
  <si>
    <t>Итого</t>
  </si>
  <si>
    <t>ИТОГО</t>
  </si>
  <si>
    <t>Общий гуманитарный и социально-экономический цикл</t>
  </si>
  <si>
    <t>Основы философии</t>
  </si>
  <si>
    <t>Русский язык и культура речи</t>
  </si>
  <si>
    <t>Математический и общий естественонаучный цикл</t>
  </si>
  <si>
    <t>Дискретная математика</t>
  </si>
  <si>
    <t>Экологические основы природопользования</t>
  </si>
  <si>
    <t>Общепрофессиональные дисциплины</t>
  </si>
  <si>
    <t>Экономика организации</t>
  </si>
  <si>
    <t>Теория вероятностей и мат.статистика</t>
  </si>
  <si>
    <t>Менеджмент</t>
  </si>
  <si>
    <t>Документационное обеспечение управления</t>
  </si>
  <si>
    <t>Правовое обеспечение проф.деятельности</t>
  </si>
  <si>
    <t>Основы теории информации</t>
  </si>
  <si>
    <t>Операционные системы и среды</t>
  </si>
  <si>
    <t>Архитектура ЭВМ и ВС</t>
  </si>
  <si>
    <t>Безопасность жизнедеятельности</t>
  </si>
  <si>
    <t>Основы учебно-исследовательской деятельности студентов</t>
  </si>
  <si>
    <t>Организация и управление учебным процессом</t>
  </si>
  <si>
    <t>Информационное моделирование</t>
  </si>
  <si>
    <t>Обработка отраслевой информации</t>
  </si>
  <si>
    <t xml:space="preserve">Учебная практика </t>
  </si>
  <si>
    <t xml:space="preserve">Производственная практика </t>
  </si>
  <si>
    <t>Разработка, внедрение и адаптация ПО отраслевой направленности</t>
  </si>
  <si>
    <t>Производственная практика</t>
  </si>
  <si>
    <t>Сопровождение и продвижение ПО отраслевой направленности</t>
  </si>
  <si>
    <t>Обеспечение проектной деятельности</t>
  </si>
  <si>
    <t xml:space="preserve"> Сессия</t>
  </si>
  <si>
    <t xml:space="preserve"> Каникулы</t>
  </si>
  <si>
    <t>Мировая художественная литература</t>
  </si>
  <si>
    <t xml:space="preserve"> ГИА</t>
  </si>
  <si>
    <t>Преддипломная практика</t>
  </si>
  <si>
    <t>    График учебного процесса</t>
  </si>
  <si>
    <t>индекс</t>
  </si>
  <si>
    <t>ОГСЭ.00</t>
  </si>
  <si>
    <t>ОГСЭ.01</t>
  </si>
  <si>
    <t>ОГСЭ.02</t>
  </si>
  <si>
    <t>ОГСЭ.03</t>
  </si>
  <si>
    <t>ОГСЭ.04</t>
  </si>
  <si>
    <t>ОГСЭ.05</t>
  </si>
  <si>
    <t>ОГСЭ.06</t>
  </si>
  <si>
    <t>ОГСЭ.07</t>
  </si>
  <si>
    <t>ЕН.00</t>
  </si>
  <si>
    <t>ЕН.01</t>
  </si>
  <si>
    <t>ЕН.02</t>
  </si>
  <si>
    <t>ЕН.03</t>
  </si>
  <si>
    <t>ОП.00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</si>
  <si>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</si>
  <si>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</si>
  <si>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</si>
  <si>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</si>
  <si>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</si>
  <si>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</si>
  <si>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</si>
  <si>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</si>
  <si>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</si>
  <si>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ОП.10</t>
  </si>
  <si>
    <t>ОП.11</t>
  </si>
  <si>
    <t>ОП.12</t>
  </si>
  <si>
    <t>ПМ.01</t>
  </si>
  <si>
    <t>МДК.01.01</t>
  </si>
  <si>
    <t>УП.01</t>
  </si>
  <si>
    <t>ПП.01</t>
  </si>
  <si>
    <t>ПМ.02</t>
  </si>
  <si>
    <t>МДК.02.01</t>
  </si>
  <si>
    <t>УП.02</t>
  </si>
  <si>
    <t>ПП.02</t>
  </si>
  <si>
    <t>ПМ.03</t>
  </si>
  <si>
    <t>МДК.03.01</t>
  </si>
  <si>
    <t>ПП.03</t>
  </si>
  <si>
    <t>ПМ.04</t>
  </si>
  <si>
    <t>МДК.04.01</t>
  </si>
  <si>
    <t>ПП.04</t>
  </si>
  <si>
    <t>Технический английский</t>
  </si>
  <si>
    <t>МДК.01.02</t>
  </si>
  <si>
    <t>Технические средства информатизации</t>
  </si>
  <si>
    <t>Метрология, стандартизация и сертификация</t>
  </si>
  <si>
    <t>МДК.02.02</t>
  </si>
  <si>
    <t>Основы программирования информационного контента</t>
  </si>
  <si>
    <t>Основы DHTML и компьютерные сети</t>
  </si>
  <si>
    <t>МДК.02.03</t>
  </si>
  <si>
    <t>Психологи общенияя</t>
  </si>
  <si>
    <t>Мультимедийные технологии</t>
  </si>
  <si>
    <t>МДК.01.03</t>
  </si>
  <si>
    <t>*</t>
  </si>
  <si>
    <t>ДЗ</t>
  </si>
  <si>
    <t>диф.зачёт</t>
  </si>
  <si>
    <t>зачёт</t>
  </si>
  <si>
    <t>экзамен</t>
  </si>
  <si>
    <t>Э(кв)</t>
  </si>
  <si>
    <t>Дз</t>
  </si>
  <si>
    <t>Э</t>
  </si>
  <si>
    <t>Э(КВ)</t>
  </si>
  <si>
    <t xml:space="preserve">27   VII   2   VIII </t>
  </si>
  <si>
    <t>29 IX   5    X</t>
  </si>
  <si>
    <t>27 Х         2  XI</t>
  </si>
  <si>
    <t>29 XII  4      I</t>
  </si>
  <si>
    <t>26   I     1    II</t>
  </si>
  <si>
    <t>23 II   1  III</t>
  </si>
  <si>
    <t>30 III 5 IV</t>
  </si>
  <si>
    <t>27 IV   3  V</t>
  </si>
  <si>
    <t>29  VI 5 VII</t>
  </si>
  <si>
    <t xml:space="preserve"> неделя с праздничным днём</t>
  </si>
  <si>
    <t>(разносится)</t>
  </si>
  <si>
    <t>Вт</t>
  </si>
  <si>
    <t>Ср</t>
  </si>
  <si>
    <t>Чт</t>
  </si>
  <si>
    <t>Пт</t>
  </si>
  <si>
    <t>Сб</t>
  </si>
  <si>
    <t>Пн</t>
  </si>
  <si>
    <t>4  Курс 09.02.05 Прикладная информатика  2022- 2023</t>
  </si>
  <si>
    <t>      График учебного процесса</t>
  </si>
  <si>
    <t>3 Курс 09.02.05 Прикладная информатика 2022-2023</t>
  </si>
  <si>
    <t>З</t>
  </si>
  <si>
    <t>Психология общения</t>
  </si>
  <si>
    <t>З*</t>
  </si>
  <si>
    <t>Э*</t>
  </si>
  <si>
    <t xml:space="preserve"> Мультимедийные технологии</t>
  </si>
  <si>
    <t xml:space="preserve">МДК.01.03 </t>
  </si>
  <si>
    <t>МДК .04.01</t>
  </si>
  <si>
    <t>Каникулы</t>
  </si>
  <si>
    <t>э</t>
  </si>
</sst>
</file>

<file path=xl/styles.xml><?xml version="1.0" encoding="utf-8"?>
<styleSheet xmlns="http://schemas.openxmlformats.org/spreadsheetml/2006/main">
  <fonts count="3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2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i/>
      <sz val="12"/>
      <color rgb="FF000000"/>
      <name val="Times New Roman"/>
      <family val="1"/>
      <charset val="204"/>
    </font>
    <font>
      <b/>
      <sz val="11"/>
      <name val="Arial Cyr"/>
      <charset val="204"/>
    </font>
    <font>
      <b/>
      <i/>
      <sz val="10"/>
      <name val="Arial Cyr"/>
      <charset val="204"/>
    </font>
    <font>
      <b/>
      <i/>
      <sz val="9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1"/>
      <name val="Arial Cyr"/>
      <charset val="204"/>
    </font>
    <font>
      <b/>
      <sz val="12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i/>
      <sz val="11"/>
      <name val="Times New Roman"/>
      <family val="1"/>
      <charset val="204"/>
    </font>
    <font>
      <sz val="18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lightUp"/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2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wrapText="1"/>
    </xf>
    <xf numFmtId="0" fontId="4" fillId="0" borderId="6" xfId="1" applyFont="1" applyBorder="1" applyAlignment="1"/>
    <xf numFmtId="0" fontId="5" fillId="3" borderId="24" xfId="1" applyFont="1" applyFill="1" applyBorder="1"/>
    <xf numFmtId="0" fontId="5" fillId="3" borderId="23" xfId="1" applyFont="1" applyFill="1" applyBorder="1"/>
    <xf numFmtId="0" fontId="5" fillId="3" borderId="27" xfId="1" applyFont="1" applyFill="1" applyBorder="1"/>
    <xf numFmtId="0" fontId="6" fillId="0" borderId="27" xfId="1" applyFont="1" applyBorder="1"/>
    <xf numFmtId="0" fontId="7" fillId="2" borderId="27" xfId="1" applyFont="1" applyFill="1" applyBorder="1"/>
    <xf numFmtId="0" fontId="7" fillId="4" borderId="27" xfId="1" applyFont="1" applyFill="1" applyBorder="1"/>
    <xf numFmtId="0" fontId="1" fillId="3" borderId="0" xfId="1" applyFill="1" applyBorder="1"/>
    <xf numFmtId="0" fontId="4" fillId="0" borderId="6" xfId="1" applyFont="1" applyBorder="1" applyAlignment="1">
      <alignment vertical="center"/>
    </xf>
    <xf numFmtId="0" fontId="4" fillId="0" borderId="6" xfId="1" applyFont="1" applyBorder="1" applyAlignment="1">
      <alignment vertical="center" wrapText="1"/>
    </xf>
    <xf numFmtId="0" fontId="9" fillId="5" borderId="31" xfId="1" applyFont="1" applyFill="1" applyBorder="1" applyAlignment="1">
      <alignment vertical="center" wrapText="1"/>
    </xf>
    <xf numFmtId="0" fontId="7" fillId="0" borderId="23" xfId="1" applyFont="1" applyBorder="1"/>
    <xf numFmtId="0" fontId="7" fillId="0" borderId="24" xfId="1" applyFont="1" applyBorder="1"/>
    <xf numFmtId="0" fontId="7" fillId="2" borderId="24" xfId="1" applyFont="1" applyFill="1" applyBorder="1"/>
    <xf numFmtId="0" fontId="7" fillId="3" borderId="24" xfId="1" applyFont="1" applyFill="1" applyBorder="1"/>
    <xf numFmtId="0" fontId="7" fillId="3" borderId="23" xfId="1" applyFont="1" applyFill="1" applyBorder="1"/>
    <xf numFmtId="0" fontId="7" fillId="0" borderId="27" xfId="1" applyFont="1" applyBorder="1"/>
    <xf numFmtId="0" fontId="7" fillId="3" borderId="27" xfId="1" applyFont="1" applyFill="1" applyBorder="1"/>
    <xf numFmtId="0" fontId="7" fillId="0" borderId="28" xfId="1" applyFont="1" applyBorder="1" applyAlignment="1">
      <alignment vertical="center" wrapText="1"/>
    </xf>
    <xf numFmtId="0" fontId="8" fillId="5" borderId="28" xfId="1" applyFont="1" applyFill="1" applyBorder="1" applyAlignment="1">
      <alignment vertical="center" wrapText="1"/>
    </xf>
    <xf numFmtId="0" fontId="7" fillId="3" borderId="29" xfId="1" applyFont="1" applyFill="1" applyBorder="1"/>
    <xf numFmtId="0" fontId="9" fillId="5" borderId="28" xfId="1" applyFont="1" applyFill="1" applyBorder="1" applyAlignment="1">
      <alignment vertical="center" wrapText="1"/>
    </xf>
    <xf numFmtId="0" fontId="10" fillId="0" borderId="28" xfId="1" applyFont="1" applyBorder="1" applyAlignment="1">
      <alignment vertical="center" wrapText="1"/>
    </xf>
    <xf numFmtId="0" fontId="7" fillId="3" borderId="30" xfId="1" applyFont="1" applyFill="1" applyBorder="1" applyAlignment="1">
      <alignment vertical="center" wrapText="1"/>
    </xf>
    <xf numFmtId="0" fontId="7" fillId="3" borderId="25" xfId="1" applyFont="1" applyFill="1" applyBorder="1" applyAlignment="1">
      <alignment vertical="center" wrapText="1"/>
    </xf>
    <xf numFmtId="0" fontId="9" fillId="5" borderId="7" xfId="1" applyFont="1" applyFill="1" applyBorder="1" applyAlignment="1">
      <alignment vertical="center" wrapText="1"/>
    </xf>
    <xf numFmtId="0" fontId="10" fillId="0" borderId="7" xfId="1" applyFont="1" applyBorder="1" applyAlignment="1">
      <alignment vertical="center" wrapText="1"/>
    </xf>
    <xf numFmtId="0" fontId="10" fillId="0" borderId="31" xfId="1" applyFont="1" applyBorder="1" applyAlignment="1">
      <alignment vertical="center" wrapText="1"/>
    </xf>
    <xf numFmtId="0" fontId="7" fillId="3" borderId="28" xfId="1" applyFont="1" applyFill="1" applyBorder="1" applyAlignment="1">
      <alignment vertical="center" wrapText="1"/>
    </xf>
    <xf numFmtId="0" fontId="1" fillId="6" borderId="0" xfId="1" applyFill="1"/>
    <xf numFmtId="0" fontId="1" fillId="4" borderId="0" xfId="1" applyFill="1"/>
    <xf numFmtId="0" fontId="1" fillId="2" borderId="0" xfId="1" applyFill="1"/>
    <xf numFmtId="0" fontId="5" fillId="0" borderId="27" xfId="1" applyFont="1" applyFill="1" applyBorder="1"/>
    <xf numFmtId="0" fontId="7" fillId="6" borderId="27" xfId="1" applyFont="1" applyFill="1" applyBorder="1"/>
    <xf numFmtId="0" fontId="7" fillId="4" borderId="29" xfId="1" applyFont="1" applyFill="1" applyBorder="1"/>
    <xf numFmtId="0" fontId="7" fillId="4" borderId="23" xfId="1" applyFont="1" applyFill="1" applyBorder="1"/>
    <xf numFmtId="0" fontId="5" fillId="0" borderId="24" xfId="1" applyFont="1" applyFill="1" applyBorder="1"/>
    <xf numFmtId="0" fontId="7" fillId="4" borderId="24" xfId="1" applyFont="1" applyFill="1" applyBorder="1"/>
    <xf numFmtId="0" fontId="5" fillId="7" borderId="24" xfId="1" applyFont="1" applyFill="1" applyBorder="1"/>
    <xf numFmtId="0" fontId="5" fillId="0" borderId="25" xfId="1" applyFont="1" applyFill="1" applyBorder="1"/>
    <xf numFmtId="0" fontId="7" fillId="7" borderId="24" xfId="1" applyFont="1" applyFill="1" applyBorder="1"/>
    <xf numFmtId="0" fontId="7" fillId="7" borderId="27" xfId="1" applyFont="1" applyFill="1" applyBorder="1"/>
    <xf numFmtId="0" fontId="5" fillId="7" borderId="27" xfId="1" applyFont="1" applyFill="1" applyBorder="1"/>
    <xf numFmtId="0" fontId="5" fillId="0" borderId="28" xfId="1" applyFont="1" applyFill="1" applyBorder="1"/>
    <xf numFmtId="0" fontId="1" fillId="7" borderId="0" xfId="1" applyFill="1"/>
    <xf numFmtId="0" fontId="12" fillId="5" borderId="28" xfId="1" applyFont="1" applyFill="1" applyBorder="1" applyAlignment="1">
      <alignment wrapText="1"/>
    </xf>
    <xf numFmtId="0" fontId="1" fillId="0" borderId="9" xfId="1" applyBorder="1"/>
    <xf numFmtId="0" fontId="3" fillId="0" borderId="33" xfId="1" applyFont="1" applyBorder="1" applyAlignment="1">
      <alignment vertical="top"/>
    </xf>
    <xf numFmtId="0" fontId="9" fillId="5" borderId="34" xfId="1" applyFont="1" applyFill="1" applyBorder="1" applyAlignment="1">
      <alignment vertical="center" wrapText="1"/>
    </xf>
    <xf numFmtId="0" fontId="7" fillId="0" borderId="35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0" fontId="1" fillId="0" borderId="27" xfId="1" applyBorder="1"/>
    <xf numFmtId="0" fontId="14" fillId="0" borderId="36" xfId="0" applyFont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15" fillId="0" borderId="36" xfId="0" applyFont="1" applyBorder="1" applyAlignment="1">
      <alignment vertical="center" wrapText="1"/>
    </xf>
    <xf numFmtId="0" fontId="16" fillId="8" borderId="40" xfId="0" applyFont="1" applyFill="1" applyBorder="1" applyAlignment="1">
      <alignment vertical="center" wrapText="1"/>
    </xf>
    <xf numFmtId="0" fontId="16" fillId="8" borderId="39" xfId="0" applyFont="1" applyFill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6" fillId="8" borderId="42" xfId="0" applyFont="1" applyFill="1" applyBorder="1" applyAlignment="1">
      <alignment vertical="center" wrapText="1"/>
    </xf>
    <xf numFmtId="0" fontId="16" fillId="8" borderId="22" xfId="0" applyFont="1" applyFill="1" applyBorder="1" applyAlignment="1">
      <alignment vertical="center" wrapText="1"/>
    </xf>
    <xf numFmtId="0" fontId="17" fillId="0" borderId="43" xfId="0" applyFont="1" applyBorder="1" applyAlignment="1">
      <alignment vertical="center" wrapText="1"/>
    </xf>
    <xf numFmtId="0" fontId="17" fillId="8" borderId="39" xfId="0" applyFont="1" applyFill="1" applyBorder="1" applyAlignment="1">
      <alignment vertical="center" wrapText="1"/>
    </xf>
    <xf numFmtId="0" fontId="18" fillId="0" borderId="36" xfId="0" applyFont="1" applyBorder="1" applyAlignment="1">
      <alignment vertical="center" wrapText="1"/>
    </xf>
    <xf numFmtId="0" fontId="17" fillId="0" borderId="36" xfId="0" applyFont="1" applyBorder="1" applyAlignment="1">
      <alignment vertical="center" wrapText="1"/>
    </xf>
    <xf numFmtId="0" fontId="1" fillId="0" borderId="0" xfId="1" applyBorder="1"/>
    <xf numFmtId="0" fontId="17" fillId="8" borderId="24" xfId="0" applyFont="1" applyFill="1" applyBorder="1" applyAlignment="1">
      <alignment horizontal="center" vertical="center" wrapText="1"/>
    </xf>
    <xf numFmtId="0" fontId="1" fillId="0" borderId="24" xfId="1" applyBorder="1"/>
    <xf numFmtId="0" fontId="1" fillId="4" borderId="24" xfId="1" applyFill="1" applyBorder="1"/>
    <xf numFmtId="0" fontId="1" fillId="2" borderId="24" xfId="1" applyFill="1" applyBorder="1"/>
    <xf numFmtId="0" fontId="1" fillId="7" borderId="24" xfId="1" applyFill="1" applyBorder="1"/>
    <xf numFmtId="0" fontId="1" fillId="0" borderId="25" xfId="1" applyBorder="1"/>
    <xf numFmtId="0" fontId="1" fillId="3" borderId="27" xfId="1" applyFill="1" applyBorder="1"/>
    <xf numFmtId="0" fontId="1" fillId="4" borderId="27" xfId="1" applyFill="1" applyBorder="1"/>
    <xf numFmtId="0" fontId="1" fillId="2" borderId="27" xfId="1" applyFill="1" applyBorder="1"/>
    <xf numFmtId="0" fontId="1" fillId="7" borderId="27" xfId="1" applyFill="1" applyBorder="1"/>
    <xf numFmtId="0" fontId="16" fillId="0" borderId="38" xfId="0" applyFont="1" applyBorder="1" applyAlignment="1">
      <alignment vertical="center" wrapText="1"/>
    </xf>
    <xf numFmtId="0" fontId="16" fillId="0" borderId="39" xfId="0" applyFont="1" applyBorder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4" fillId="0" borderId="17" xfId="1" applyFont="1" applyBorder="1" applyAlignment="1">
      <alignment horizontal="center" wrapText="1"/>
    </xf>
    <xf numFmtId="0" fontId="5" fillId="3" borderId="32" xfId="1" applyFont="1" applyFill="1" applyBorder="1"/>
    <xf numFmtId="0" fontId="1" fillId="3" borderId="24" xfId="1" applyFill="1" applyBorder="1"/>
    <xf numFmtId="0" fontId="16" fillId="0" borderId="9" xfId="0" applyFont="1" applyBorder="1" applyAlignment="1">
      <alignment vertical="center" wrapText="1"/>
    </xf>
    <xf numFmtId="0" fontId="17" fillId="0" borderId="46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3" fillId="0" borderId="1" xfId="1" applyFont="1" applyBorder="1" applyAlignment="1"/>
    <xf numFmtId="0" fontId="7" fillId="6" borderId="24" xfId="1" applyFont="1" applyFill="1" applyBorder="1"/>
    <xf numFmtId="0" fontId="7" fillId="6" borderId="23" xfId="1" applyFont="1" applyFill="1" applyBorder="1"/>
    <xf numFmtId="0" fontId="1" fillId="6" borderId="24" xfId="1" applyFill="1" applyBorder="1"/>
    <xf numFmtId="0" fontId="1" fillId="6" borderId="27" xfId="1" applyFill="1" applyBorder="1"/>
    <xf numFmtId="0" fontId="19" fillId="0" borderId="13" xfId="0" applyNumberFormat="1" applyFont="1" applyBorder="1" applyAlignment="1">
      <alignment horizontal="center" vertical="center" wrapText="1"/>
    </xf>
    <xf numFmtId="0" fontId="19" fillId="0" borderId="14" xfId="0" applyNumberFormat="1" applyFont="1" applyBorder="1" applyAlignment="1">
      <alignment horizontal="center" vertical="center" wrapText="1"/>
    </xf>
    <xf numFmtId="0" fontId="19" fillId="0" borderId="15" xfId="0" applyNumberFormat="1" applyFont="1" applyBorder="1" applyAlignment="1">
      <alignment horizontal="center" vertical="center" wrapText="1"/>
    </xf>
    <xf numFmtId="0" fontId="19" fillId="0" borderId="16" xfId="0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 vertical="center" wrapText="1"/>
    </xf>
    <xf numFmtId="0" fontId="20" fillId="0" borderId="13" xfId="0" applyNumberFormat="1" applyFont="1" applyBorder="1" applyAlignment="1">
      <alignment horizontal="center" vertical="center" wrapText="1"/>
    </xf>
    <xf numFmtId="0" fontId="20" fillId="0" borderId="14" xfId="0" applyNumberFormat="1" applyFont="1" applyBorder="1" applyAlignment="1">
      <alignment horizontal="center" vertical="center" wrapText="1"/>
    </xf>
    <xf numFmtId="0" fontId="19" fillId="0" borderId="18" xfId="0" applyNumberFormat="1" applyFont="1" applyBorder="1" applyAlignment="1">
      <alignment horizontal="center" vertical="center" wrapText="1"/>
    </xf>
    <xf numFmtId="0" fontId="19" fillId="0" borderId="19" xfId="0" applyNumberFormat="1" applyFont="1" applyBorder="1" applyAlignment="1">
      <alignment horizontal="center" vertical="center" wrapText="1"/>
    </xf>
    <xf numFmtId="0" fontId="19" fillId="0" borderId="20" xfId="0" applyNumberFormat="1" applyFont="1" applyBorder="1" applyAlignment="1">
      <alignment horizontal="center" vertical="center" wrapText="1"/>
    </xf>
    <xf numFmtId="0" fontId="19" fillId="0" borderId="21" xfId="0" applyNumberFormat="1" applyFont="1" applyBorder="1" applyAlignment="1">
      <alignment horizontal="center" vertical="center" wrapText="1"/>
    </xf>
    <xf numFmtId="0" fontId="20" fillId="0" borderId="20" xfId="0" applyNumberFormat="1" applyFont="1" applyBorder="1" applyAlignment="1">
      <alignment horizontal="center" vertical="center" wrapText="1"/>
    </xf>
    <xf numFmtId="0" fontId="20" fillId="0" borderId="19" xfId="0" applyNumberFormat="1" applyFont="1" applyBorder="1" applyAlignment="1">
      <alignment horizontal="center" vertical="center" wrapText="1"/>
    </xf>
    <xf numFmtId="0" fontId="1" fillId="0" borderId="44" xfId="1" applyBorder="1"/>
    <xf numFmtId="0" fontId="3" fillId="0" borderId="0" xfId="1" applyFont="1" applyBorder="1" applyAlignment="1">
      <alignment vertical="top"/>
    </xf>
    <xf numFmtId="0" fontId="7" fillId="0" borderId="44" xfId="1" applyFont="1" applyBorder="1"/>
    <xf numFmtId="0" fontId="7" fillId="0" borderId="32" xfId="1" applyFont="1" applyBorder="1"/>
    <xf numFmtId="0" fontId="7" fillId="3" borderId="32" xfId="1" applyFont="1" applyFill="1" applyBorder="1"/>
    <xf numFmtId="0" fontId="7" fillId="2" borderId="32" xfId="1" applyFont="1" applyFill="1" applyBorder="1"/>
    <xf numFmtId="0" fontId="7" fillId="4" borderId="32" xfId="1" applyFont="1" applyFill="1" applyBorder="1"/>
    <xf numFmtId="0" fontId="7" fillId="6" borderId="32" xfId="1" applyFont="1" applyFill="1" applyBorder="1"/>
    <xf numFmtId="0" fontId="7" fillId="7" borderId="32" xfId="1" applyFont="1" applyFill="1" applyBorder="1"/>
    <xf numFmtId="0" fontId="5" fillId="7" borderId="32" xfId="1" applyFont="1" applyFill="1" applyBorder="1"/>
    <xf numFmtId="0" fontId="5" fillId="0" borderId="32" xfId="1" applyFont="1" applyFill="1" applyBorder="1"/>
    <xf numFmtId="0" fontId="5" fillId="0" borderId="30" xfId="1" applyFont="1" applyFill="1" applyBorder="1"/>
    <xf numFmtId="0" fontId="7" fillId="7" borderId="23" xfId="1" applyFont="1" applyFill="1" applyBorder="1"/>
    <xf numFmtId="0" fontId="21" fillId="0" borderId="0" xfId="1" applyFont="1"/>
    <xf numFmtId="0" fontId="7" fillId="10" borderId="27" xfId="1" applyFont="1" applyFill="1" applyBorder="1"/>
    <xf numFmtId="0" fontId="7" fillId="9" borderId="27" xfId="1" applyFont="1" applyFill="1" applyBorder="1"/>
    <xf numFmtId="0" fontId="7" fillId="10" borderId="23" xfId="1" applyFont="1" applyFill="1" applyBorder="1"/>
    <xf numFmtId="0" fontId="1" fillId="10" borderId="0" xfId="1" applyFill="1"/>
    <xf numFmtId="0" fontId="1" fillId="11" borderId="0" xfId="1" applyFill="1"/>
    <xf numFmtId="0" fontId="1" fillId="9" borderId="0" xfId="1" applyFill="1"/>
    <xf numFmtId="0" fontId="9" fillId="5" borderId="1" xfId="1" applyFont="1" applyFill="1" applyBorder="1" applyAlignment="1">
      <alignment vertical="center" wrapText="1"/>
    </xf>
    <xf numFmtId="0" fontId="4" fillId="0" borderId="48" xfId="1" applyFont="1" applyBorder="1" applyAlignment="1">
      <alignment vertical="center"/>
    </xf>
    <xf numFmtId="0" fontId="20" fillId="0" borderId="16" xfId="0" applyNumberFormat="1" applyFont="1" applyBorder="1" applyAlignment="1">
      <alignment horizontal="center" vertical="center" wrapText="1"/>
    </xf>
    <xf numFmtId="0" fontId="19" fillId="0" borderId="32" xfId="0" applyNumberFormat="1" applyFont="1" applyBorder="1" applyAlignment="1">
      <alignment horizontal="center" vertical="center" wrapText="1"/>
    </xf>
    <xf numFmtId="0" fontId="19" fillId="0" borderId="47" xfId="0" applyNumberFormat="1" applyFont="1" applyBorder="1" applyAlignment="1">
      <alignment horizontal="center" vertical="center" wrapText="1"/>
    </xf>
    <xf numFmtId="0" fontId="20" fillId="0" borderId="21" xfId="0" applyNumberFormat="1" applyFont="1" applyBorder="1" applyAlignment="1">
      <alignment horizontal="center" vertical="center" wrapText="1"/>
    </xf>
    <xf numFmtId="0" fontId="20" fillId="0" borderId="47" xfId="0" applyNumberFormat="1" applyFont="1" applyBorder="1" applyAlignment="1">
      <alignment horizontal="center" vertical="center" wrapText="1"/>
    </xf>
    <xf numFmtId="0" fontId="7" fillId="2" borderId="25" xfId="1" applyFont="1" applyFill="1" applyBorder="1"/>
    <xf numFmtId="0" fontId="7" fillId="12" borderId="27" xfId="1" applyFont="1" applyFill="1" applyBorder="1"/>
    <xf numFmtId="0" fontId="7" fillId="2" borderId="30" xfId="1" applyFont="1" applyFill="1" applyBorder="1"/>
    <xf numFmtId="0" fontId="14" fillId="0" borderId="18" xfId="0" applyFont="1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7" fillId="0" borderId="49" xfId="1" applyFont="1" applyBorder="1" applyAlignment="1">
      <alignment vertical="center" wrapText="1"/>
    </xf>
    <xf numFmtId="0" fontId="7" fillId="0" borderId="49" xfId="1" applyFont="1" applyBorder="1" applyAlignment="1">
      <alignment horizontal="left" vertical="center" wrapText="1"/>
    </xf>
    <xf numFmtId="0" fontId="7" fillId="3" borderId="50" xfId="1" applyFont="1" applyFill="1" applyBorder="1"/>
    <xf numFmtId="0" fontId="1" fillId="13" borderId="6" xfId="1" applyFill="1" applyBorder="1"/>
    <xf numFmtId="0" fontId="19" fillId="13" borderId="13" xfId="0" applyNumberFormat="1" applyFont="1" applyFill="1" applyBorder="1" applyAlignment="1">
      <alignment horizontal="center" vertical="center" wrapText="1"/>
    </xf>
    <xf numFmtId="0" fontId="19" fillId="13" borderId="21" xfId="0" applyNumberFormat="1" applyFont="1" applyFill="1" applyBorder="1" applyAlignment="1">
      <alignment horizontal="center" vertical="center" wrapText="1"/>
    </xf>
    <xf numFmtId="0" fontId="19" fillId="13" borderId="14" xfId="0" applyNumberFormat="1" applyFont="1" applyFill="1" applyBorder="1" applyAlignment="1">
      <alignment horizontal="center" vertical="center" wrapText="1"/>
    </xf>
    <xf numFmtId="0" fontId="19" fillId="13" borderId="19" xfId="0" applyNumberFormat="1" applyFont="1" applyFill="1" applyBorder="1" applyAlignment="1">
      <alignment horizontal="center" vertical="center" wrapText="1"/>
    </xf>
    <xf numFmtId="0" fontId="1" fillId="14" borderId="0" xfId="1" applyFill="1"/>
    <xf numFmtId="0" fontId="20" fillId="14" borderId="14" xfId="0" applyNumberFormat="1" applyFont="1" applyFill="1" applyBorder="1" applyAlignment="1">
      <alignment horizontal="center" vertical="center" wrapText="1"/>
    </xf>
    <xf numFmtId="0" fontId="20" fillId="14" borderId="19" xfId="0" applyNumberFormat="1" applyFont="1" applyFill="1" applyBorder="1" applyAlignment="1">
      <alignment horizontal="center" vertical="center" wrapText="1"/>
    </xf>
    <xf numFmtId="0" fontId="5" fillId="14" borderId="23" xfId="1" applyFont="1" applyFill="1" applyBorder="1"/>
    <xf numFmtId="0" fontId="7" fillId="14" borderId="24" xfId="1" applyFont="1" applyFill="1" applyBorder="1"/>
    <xf numFmtId="0" fontId="7" fillId="14" borderId="23" xfId="1" applyFont="1" applyFill="1" applyBorder="1"/>
    <xf numFmtId="0" fontId="7" fillId="14" borderId="27" xfId="1" applyFont="1" applyFill="1" applyBorder="1"/>
    <xf numFmtId="0" fontId="7" fillId="14" borderId="29" xfId="1" applyFont="1" applyFill="1" applyBorder="1"/>
    <xf numFmtId="0" fontId="1" fillId="14" borderId="27" xfId="1" applyFill="1" applyBorder="1"/>
    <xf numFmtId="0" fontId="1" fillId="14" borderId="24" xfId="1" applyFill="1" applyBorder="1"/>
    <xf numFmtId="0" fontId="7" fillId="14" borderId="44" xfId="1" applyFont="1" applyFill="1" applyBorder="1"/>
    <xf numFmtId="0" fontId="7" fillId="14" borderId="32" xfId="1" applyFont="1" applyFill="1" applyBorder="1"/>
    <xf numFmtId="0" fontId="1" fillId="14" borderId="23" xfId="1" applyFill="1" applyBorder="1"/>
    <xf numFmtId="0" fontId="7" fillId="3" borderId="25" xfId="1" applyFont="1" applyFill="1" applyBorder="1"/>
    <xf numFmtId="0" fontId="7" fillId="14" borderId="33" xfId="1" applyFont="1" applyFill="1" applyBorder="1"/>
    <xf numFmtId="0" fontId="7" fillId="14" borderId="28" xfId="1" applyFont="1" applyFill="1" applyBorder="1"/>
    <xf numFmtId="0" fontId="7" fillId="3" borderId="28" xfId="1" applyFont="1" applyFill="1" applyBorder="1"/>
    <xf numFmtId="0" fontId="1" fillId="14" borderId="25" xfId="1" applyFill="1" applyBorder="1"/>
    <xf numFmtId="0" fontId="1" fillId="14" borderId="28" xfId="1" applyFill="1" applyBorder="1"/>
    <xf numFmtId="0" fontId="7" fillId="9" borderId="29" xfId="1" applyFont="1" applyFill="1" applyBorder="1"/>
    <xf numFmtId="0" fontId="1" fillId="4" borderId="23" xfId="1" applyFill="1" applyBorder="1"/>
    <xf numFmtId="0" fontId="1" fillId="4" borderId="29" xfId="1" applyFill="1" applyBorder="1"/>
    <xf numFmtId="0" fontId="5" fillId="14" borderId="27" xfId="0" applyFont="1" applyFill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14" borderId="51" xfId="0" applyFont="1" applyFill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22" fillId="0" borderId="45" xfId="0" applyFont="1" applyBorder="1" applyAlignment="1">
      <alignment vertical="center" wrapText="1"/>
    </xf>
    <xf numFmtId="0" fontId="23" fillId="0" borderId="23" xfId="0" applyFont="1" applyBorder="1"/>
    <xf numFmtId="0" fontId="23" fillId="0" borderId="33" xfId="0" applyFont="1" applyBorder="1"/>
    <xf numFmtId="0" fontId="5" fillId="0" borderId="24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14" borderId="23" xfId="0" applyFont="1" applyFill="1" applyBorder="1" applyAlignment="1">
      <alignment vertical="center"/>
    </xf>
    <xf numFmtId="0" fontId="5" fillId="14" borderId="33" xfId="0" applyFont="1" applyFill="1" applyBorder="1" applyAlignment="1">
      <alignment vertical="center"/>
    </xf>
    <xf numFmtId="0" fontId="23" fillId="3" borderId="44" xfId="0" applyFont="1" applyFill="1" applyBorder="1"/>
    <xf numFmtId="0" fontId="23" fillId="3" borderId="32" xfId="0" applyFont="1" applyFill="1" applyBorder="1"/>
    <xf numFmtId="0" fontId="23" fillId="3" borderId="47" xfId="0" applyFont="1" applyFill="1" applyBorder="1"/>
    <xf numFmtId="0" fontId="23" fillId="0" borderId="44" xfId="0" applyFont="1" applyBorder="1"/>
    <xf numFmtId="0" fontId="23" fillId="0" borderId="0" xfId="0" applyFont="1" applyBorder="1"/>
    <xf numFmtId="0" fontId="5" fillId="0" borderId="32" xfId="0" applyFont="1" applyBorder="1" applyAlignment="1">
      <alignment vertical="center"/>
    </xf>
    <xf numFmtId="0" fontId="5" fillId="14" borderId="44" xfId="0" applyFont="1" applyFill="1" applyBorder="1" applyAlignment="1">
      <alignment vertical="center"/>
    </xf>
    <xf numFmtId="0" fontId="5" fillId="14" borderId="0" xfId="0" applyFont="1" applyFill="1" applyBorder="1" applyAlignment="1">
      <alignment vertical="center"/>
    </xf>
    <xf numFmtId="0" fontId="23" fillId="0" borderId="21" xfId="0" applyFont="1" applyBorder="1"/>
    <xf numFmtId="0" fontId="23" fillId="0" borderId="1" xfId="0" applyFont="1" applyBorder="1"/>
    <xf numFmtId="0" fontId="5" fillId="0" borderId="19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14" borderId="21" xfId="0" applyFont="1" applyFill="1" applyBorder="1" applyAlignment="1">
      <alignment vertical="center"/>
    </xf>
    <xf numFmtId="0" fontId="5" fillId="14" borderId="1" xfId="0" applyFont="1" applyFill="1" applyBorder="1" applyAlignment="1">
      <alignment vertical="center"/>
    </xf>
    <xf numFmtId="0" fontId="23" fillId="3" borderId="21" xfId="0" applyFont="1" applyFill="1" applyBorder="1"/>
    <xf numFmtId="0" fontId="23" fillId="3" borderId="19" xfId="0" applyFont="1" applyFill="1" applyBorder="1"/>
    <xf numFmtId="0" fontId="23" fillId="3" borderId="20" xfId="0" applyFont="1" applyFill="1" applyBorder="1"/>
    <xf numFmtId="0" fontId="19" fillId="14" borderId="13" xfId="0" applyNumberFormat="1" applyFont="1" applyFill="1" applyBorder="1" applyAlignment="1">
      <alignment horizontal="center" vertical="center" wrapText="1"/>
    </xf>
    <xf numFmtId="0" fontId="19" fillId="14" borderId="14" xfId="0" applyNumberFormat="1" applyFont="1" applyFill="1" applyBorder="1" applyAlignment="1">
      <alignment horizontal="center" vertical="center" wrapText="1"/>
    </xf>
    <xf numFmtId="0" fontId="19" fillId="14" borderId="21" xfId="0" applyNumberFormat="1" applyFont="1" applyFill="1" applyBorder="1" applyAlignment="1">
      <alignment horizontal="center" vertical="center" wrapText="1"/>
    </xf>
    <xf numFmtId="0" fontId="19" fillId="14" borderId="19" xfId="0" applyNumberFormat="1" applyFont="1" applyFill="1" applyBorder="1" applyAlignment="1">
      <alignment horizontal="center" vertical="center" wrapText="1"/>
    </xf>
    <xf numFmtId="0" fontId="3" fillId="0" borderId="27" xfId="1" applyFont="1" applyBorder="1" applyAlignment="1">
      <alignment vertical="top"/>
    </xf>
    <xf numFmtId="0" fontId="5" fillId="0" borderId="23" xfId="1" applyFont="1" applyBorder="1"/>
    <xf numFmtId="0" fontId="5" fillId="4" borderId="24" xfId="1" applyFont="1" applyFill="1" applyBorder="1"/>
    <xf numFmtId="0" fontId="5" fillId="15" borderId="24" xfId="1" applyFont="1" applyFill="1" applyBorder="1"/>
    <xf numFmtId="0" fontId="1" fillId="0" borderId="38" xfId="0" applyFont="1" applyBorder="1" applyAlignment="1">
      <alignment vertical="center" wrapText="1"/>
    </xf>
    <xf numFmtId="0" fontId="7" fillId="2" borderId="23" xfId="1" applyFont="1" applyFill="1" applyBorder="1"/>
    <xf numFmtId="0" fontId="24" fillId="0" borderId="35" xfId="1" applyFont="1" applyBorder="1" applyAlignment="1">
      <alignment vertical="center" wrapText="1"/>
    </xf>
    <xf numFmtId="0" fontId="5" fillId="15" borderId="23" xfId="1" applyFont="1" applyFill="1" applyBorder="1"/>
    <xf numFmtId="0" fontId="7" fillId="15" borderId="23" xfId="1" applyFont="1" applyFill="1" applyBorder="1"/>
    <xf numFmtId="0" fontId="1" fillId="0" borderId="40" xfId="0" applyFont="1" applyBorder="1" applyAlignment="1">
      <alignment vertical="center" wrapText="1"/>
    </xf>
    <xf numFmtId="0" fontId="7" fillId="11" borderId="23" xfId="1" applyFont="1" applyFill="1" applyBorder="1"/>
    <xf numFmtId="0" fontId="7" fillId="0" borderId="33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center" wrapText="1"/>
    </xf>
    <xf numFmtId="0" fontId="5" fillId="14" borderId="27" xfId="1" applyFont="1" applyFill="1" applyBorder="1"/>
    <xf numFmtId="0" fontId="5" fillId="4" borderId="27" xfId="1" applyFont="1" applyFill="1" applyBorder="1"/>
    <xf numFmtId="0" fontId="5" fillId="15" borderId="27" xfId="1" applyFont="1" applyFill="1" applyBorder="1"/>
    <xf numFmtId="0" fontId="7" fillId="0" borderId="52" xfId="1" applyFont="1" applyBorder="1" applyAlignment="1">
      <alignment horizontal="left" vertical="center" wrapText="1"/>
    </xf>
    <xf numFmtId="0" fontId="7" fillId="15" borderId="27" xfId="1" applyFont="1" applyFill="1" applyBorder="1"/>
    <xf numFmtId="0" fontId="25" fillId="0" borderId="36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7" fillId="2" borderId="29" xfId="1" applyFont="1" applyFill="1" applyBorder="1"/>
    <xf numFmtId="0" fontId="7" fillId="16" borderId="27" xfId="1" applyFont="1" applyFill="1" applyBorder="1"/>
    <xf numFmtId="0" fontId="26" fillId="5" borderId="28" xfId="1" applyFont="1" applyFill="1" applyBorder="1" applyAlignment="1">
      <alignment wrapText="1"/>
    </xf>
    <xf numFmtId="0" fontId="24" fillId="0" borderId="28" xfId="1" applyFont="1" applyBorder="1" applyAlignment="1">
      <alignment vertical="center" wrapText="1"/>
    </xf>
    <xf numFmtId="0" fontId="27" fillId="0" borderId="6" xfId="1" applyFont="1" applyBorder="1" applyAlignment="1">
      <alignment vertical="center"/>
    </xf>
    <xf numFmtId="0" fontId="24" fillId="14" borderId="29" xfId="1" applyFont="1" applyFill="1" applyBorder="1"/>
    <xf numFmtId="0" fontId="24" fillId="3" borderId="29" xfId="1" applyFont="1" applyFill="1" applyBorder="1"/>
    <xf numFmtId="0" fontId="24" fillId="4" borderId="29" xfId="1" applyFont="1" applyFill="1" applyBorder="1"/>
    <xf numFmtId="0" fontId="24" fillId="2" borderId="29" xfId="1" applyFont="1" applyFill="1" applyBorder="1"/>
    <xf numFmtId="0" fontId="24" fillId="3" borderId="27" xfId="1" applyFont="1" applyFill="1" applyBorder="1"/>
    <xf numFmtId="0" fontId="28" fillId="3" borderId="27" xfId="1" applyFont="1" applyFill="1" applyBorder="1"/>
    <xf numFmtId="0" fontId="28" fillId="14" borderId="27" xfId="1" applyFont="1" applyFill="1" applyBorder="1"/>
    <xf numFmtId="0" fontId="28" fillId="4" borderId="27" xfId="1" applyFont="1" applyFill="1" applyBorder="1"/>
    <xf numFmtId="0" fontId="28" fillId="15" borderId="27" xfId="1" applyFont="1" applyFill="1" applyBorder="1"/>
    <xf numFmtId="0" fontId="29" fillId="0" borderId="6" xfId="1" applyFont="1" applyBorder="1" applyAlignment="1">
      <alignment vertical="center"/>
    </xf>
    <xf numFmtId="0" fontId="7" fillId="11" borderId="27" xfId="1" applyFont="1" applyFill="1" applyBorder="1"/>
    <xf numFmtId="0" fontId="5" fillId="9" borderId="27" xfId="1" applyFont="1" applyFill="1" applyBorder="1"/>
    <xf numFmtId="0" fontId="27" fillId="0" borderId="6" xfId="1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7" fillId="0" borderId="53" xfId="1" applyFont="1" applyBorder="1" applyAlignment="1">
      <alignment vertical="center" wrapText="1"/>
    </xf>
    <xf numFmtId="0" fontId="8" fillId="5" borderId="30" xfId="1" applyFont="1" applyFill="1" applyBorder="1" applyAlignment="1">
      <alignment vertical="center" wrapText="1"/>
    </xf>
    <xf numFmtId="0" fontId="10" fillId="0" borderId="54" xfId="1" applyFont="1" applyBorder="1" applyAlignment="1">
      <alignment vertical="center" wrapText="1"/>
    </xf>
    <xf numFmtId="0" fontId="30" fillId="0" borderId="28" xfId="1" applyFont="1" applyBorder="1" applyAlignment="1">
      <alignment vertical="center" wrapText="1"/>
    </xf>
    <xf numFmtId="0" fontId="4" fillId="0" borderId="2" xfId="1" applyFont="1" applyBorder="1" applyAlignment="1">
      <alignment vertical="center"/>
    </xf>
    <xf numFmtId="0" fontId="4" fillId="3" borderId="45" xfId="1" applyFont="1" applyFill="1" applyBorder="1" applyAlignment="1">
      <alignment vertical="center"/>
    </xf>
    <xf numFmtId="0" fontId="4" fillId="0" borderId="17" xfId="1" applyFont="1" applyBorder="1" applyAlignment="1">
      <alignment vertical="center"/>
    </xf>
    <xf numFmtId="0" fontId="9" fillId="5" borderId="55" xfId="1" applyFont="1" applyFill="1" applyBorder="1" applyAlignment="1">
      <alignment vertical="center" wrapText="1"/>
    </xf>
    <xf numFmtId="0" fontId="17" fillId="0" borderId="38" xfId="0" applyFont="1" applyBorder="1" applyAlignment="1">
      <alignment vertical="center" wrapText="1"/>
    </xf>
    <xf numFmtId="0" fontId="10" fillId="0" borderId="30" xfId="1" applyFont="1" applyBorder="1" applyAlignment="1">
      <alignment vertical="center" wrapText="1"/>
    </xf>
    <xf numFmtId="0" fontId="4" fillId="0" borderId="56" xfId="1" applyFont="1" applyBorder="1" applyAlignment="1">
      <alignment vertical="center"/>
    </xf>
    <xf numFmtId="0" fontId="7" fillId="0" borderId="29" xfId="1" applyFont="1" applyBorder="1"/>
    <xf numFmtId="0" fontId="10" fillId="0" borderId="25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0" fontId="10" fillId="0" borderId="27" xfId="1" applyFont="1" applyBorder="1" applyAlignment="1">
      <alignment vertical="center" wrapText="1"/>
    </xf>
    <xf numFmtId="0" fontId="4" fillId="0" borderId="58" xfId="1" applyFont="1" applyBorder="1" applyAlignment="1">
      <alignment vertical="center"/>
    </xf>
    <xf numFmtId="0" fontId="17" fillId="0" borderId="37" xfId="0" applyFont="1" applyBorder="1" applyAlignment="1">
      <alignment vertical="center" wrapText="1"/>
    </xf>
    <xf numFmtId="0" fontId="24" fillId="0" borderId="29" xfId="1" applyFont="1" applyBorder="1"/>
    <xf numFmtId="0" fontId="24" fillId="2" borderId="27" xfId="1" applyFont="1" applyFill="1" applyBorder="1"/>
    <xf numFmtId="0" fontId="24" fillId="15" borderId="27" xfId="1" applyFont="1" applyFill="1" applyBorder="1"/>
    <xf numFmtId="0" fontId="27" fillId="0" borderId="6" xfId="1" applyFont="1" applyBorder="1" applyAlignment="1">
      <alignment horizontal="center" wrapText="1"/>
    </xf>
    <xf numFmtId="0" fontId="27" fillId="0" borderId="6" xfId="1" applyFont="1" applyBorder="1" applyAlignment="1"/>
    <xf numFmtId="0" fontId="4" fillId="3" borderId="17" xfId="1" applyFont="1" applyFill="1" applyBorder="1" applyAlignment="1">
      <alignment vertical="center"/>
    </xf>
    <xf numFmtId="0" fontId="10" fillId="0" borderId="55" xfId="1" applyFont="1" applyBorder="1" applyAlignment="1">
      <alignment vertical="center" wrapText="1"/>
    </xf>
    <xf numFmtId="0" fontId="17" fillId="3" borderId="39" xfId="0" applyFont="1" applyFill="1" applyBorder="1" applyAlignment="1">
      <alignment vertical="center" wrapText="1"/>
    </xf>
    <xf numFmtId="0" fontId="10" fillId="0" borderId="59" xfId="1" applyFont="1" applyBorder="1" applyAlignment="1">
      <alignment vertical="center" wrapText="1"/>
    </xf>
    <xf numFmtId="0" fontId="17" fillId="8" borderId="27" xfId="0" applyFont="1" applyFill="1" applyBorder="1" applyAlignment="1">
      <alignment horizontal="center" vertical="center" wrapText="1"/>
    </xf>
    <xf numFmtId="0" fontId="4" fillId="3" borderId="60" xfId="1" applyFont="1" applyFill="1" applyBorder="1" applyAlignment="1">
      <alignment vertical="center"/>
    </xf>
    <xf numFmtId="0" fontId="7" fillId="6" borderId="29" xfId="1" applyFont="1" applyFill="1" applyBorder="1"/>
    <xf numFmtId="0" fontId="24" fillId="15" borderId="24" xfId="1" applyFont="1" applyFill="1" applyBorder="1"/>
    <xf numFmtId="0" fontId="5" fillId="3" borderId="0" xfId="1" applyFont="1" applyFill="1" applyBorder="1"/>
    <xf numFmtId="0" fontId="31" fillId="9" borderId="27" xfId="1" applyFont="1" applyFill="1" applyBorder="1"/>
    <xf numFmtId="0" fontId="31" fillId="9" borderId="23" xfId="1" applyFont="1" applyFill="1" applyBorder="1"/>
    <xf numFmtId="0" fontId="24" fillId="6" borderId="27" xfId="1" applyFont="1" applyFill="1" applyBorder="1"/>
    <xf numFmtId="0" fontId="2" fillId="0" borderId="0" xfId="1" applyNumberFormat="1" applyFont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13" fillId="0" borderId="24" xfId="1" applyFont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0" fontId="13" fillId="0" borderId="26" xfId="1" applyFont="1" applyBorder="1" applyAlignment="1">
      <alignment horizontal="center" vertical="center"/>
    </xf>
    <xf numFmtId="0" fontId="11" fillId="0" borderId="5" xfId="1" applyNumberFormat="1" applyFont="1" applyBorder="1" applyAlignment="1">
      <alignment horizontal="center" vertical="center" wrapText="1"/>
    </xf>
    <xf numFmtId="0" fontId="11" fillId="0" borderId="10" xfId="1" applyNumberFormat="1" applyFont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 textRotation="90" wrapText="1"/>
    </xf>
    <xf numFmtId="0" fontId="4" fillId="0" borderId="8" xfId="1" applyNumberFormat="1" applyFont="1" applyBorder="1" applyAlignment="1">
      <alignment horizontal="center" vertical="center" textRotation="90" wrapText="1"/>
    </xf>
    <xf numFmtId="0" fontId="4" fillId="0" borderId="17" xfId="1" applyNumberFormat="1" applyFont="1" applyBorder="1" applyAlignment="1">
      <alignment horizontal="center" vertical="center" textRotation="90" wrapText="1"/>
    </xf>
    <xf numFmtId="0" fontId="19" fillId="0" borderId="3" xfId="0" applyNumberFormat="1" applyFont="1" applyBorder="1" applyAlignment="1">
      <alignment horizontal="center" vertical="center" wrapText="1"/>
    </xf>
    <xf numFmtId="0" fontId="19" fillId="0" borderId="4" xfId="0" applyNumberFormat="1" applyFont="1" applyBorder="1" applyAlignment="1">
      <alignment horizontal="center" vertical="center" wrapText="1"/>
    </xf>
    <xf numFmtId="0" fontId="19" fillId="0" borderId="5" xfId="0" applyNumberFormat="1" applyFont="1" applyBorder="1" applyAlignment="1">
      <alignment horizontal="center" vertical="center" wrapText="1"/>
    </xf>
    <xf numFmtId="0" fontId="19" fillId="0" borderId="9" xfId="0" applyNumberFormat="1" applyFont="1" applyBorder="1" applyAlignment="1">
      <alignment horizontal="center" vertical="center" wrapText="1"/>
    </xf>
    <xf numFmtId="0" fontId="19" fillId="0" borderId="0" xfId="0" applyNumberFormat="1" applyFont="1" applyBorder="1" applyAlignment="1">
      <alignment horizontal="center" vertical="center" wrapText="1"/>
    </xf>
    <xf numFmtId="0" fontId="19" fillId="0" borderId="10" xfId="0" applyNumberFormat="1" applyFont="1" applyBorder="1" applyAlignment="1">
      <alignment horizontal="center" vertical="center" wrapText="1"/>
    </xf>
    <xf numFmtId="0" fontId="19" fillId="0" borderId="11" xfId="0" applyNumberFormat="1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19" fillId="0" borderId="12" xfId="0" applyNumberFormat="1" applyFont="1" applyBorder="1" applyAlignment="1">
      <alignment horizontal="center" vertical="center" wrapText="1"/>
    </xf>
    <xf numFmtId="0" fontId="19" fillId="0" borderId="2" xfId="0" applyNumberFormat="1" applyFont="1" applyBorder="1" applyAlignment="1">
      <alignment horizontal="center" vertical="center" wrapText="1"/>
    </xf>
    <xf numFmtId="0" fontId="19" fillId="0" borderId="8" xfId="0" applyNumberFormat="1" applyFont="1" applyBorder="1" applyAlignment="1">
      <alignment horizontal="center" vertical="center" wrapText="1"/>
    </xf>
    <xf numFmtId="0" fontId="19" fillId="0" borderId="17" xfId="0" applyNumberFormat="1" applyFont="1" applyBorder="1" applyAlignment="1">
      <alignment horizontal="center" vertical="center" wrapText="1"/>
    </xf>
    <xf numFmtId="0" fontId="20" fillId="0" borderId="2" xfId="0" applyNumberFormat="1" applyFont="1" applyBorder="1" applyAlignment="1">
      <alignment horizontal="center" vertical="center" wrapText="1"/>
    </xf>
    <xf numFmtId="0" fontId="20" fillId="0" borderId="8" xfId="0" applyNumberFormat="1" applyFont="1" applyBorder="1" applyAlignment="1">
      <alignment horizontal="center" vertical="center" wrapText="1"/>
    </xf>
    <xf numFmtId="0" fontId="20" fillId="0" borderId="17" xfId="0" applyNumberFormat="1" applyFont="1" applyBorder="1" applyAlignment="1">
      <alignment horizontal="center" vertical="center" wrapText="1"/>
    </xf>
    <xf numFmtId="0" fontId="20" fillId="0" borderId="4" xfId="0" applyNumberFormat="1" applyFont="1" applyBorder="1" applyAlignment="1">
      <alignment horizontal="center" vertical="center" wrapText="1"/>
    </xf>
    <xf numFmtId="0" fontId="20" fillId="0" borderId="5" xfId="0" applyNumberFormat="1" applyFont="1" applyBorder="1" applyAlignment="1">
      <alignment horizontal="center" vertical="center" wrapText="1"/>
    </xf>
    <xf numFmtId="0" fontId="20" fillId="0" borderId="0" xfId="0" applyNumberFormat="1" applyFont="1" applyBorder="1" applyAlignment="1">
      <alignment horizontal="center" vertical="center" wrapText="1"/>
    </xf>
    <xf numFmtId="0" fontId="20" fillId="0" borderId="10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 wrapText="1"/>
    </xf>
    <xf numFmtId="0" fontId="20" fillId="0" borderId="12" xfId="0" applyNumberFormat="1" applyFont="1" applyBorder="1" applyAlignment="1">
      <alignment horizontal="center" vertical="center" wrapText="1"/>
    </xf>
    <xf numFmtId="0" fontId="20" fillId="14" borderId="2" xfId="0" applyNumberFormat="1" applyFont="1" applyFill="1" applyBorder="1" applyAlignment="1">
      <alignment horizontal="center" vertical="center" wrapText="1"/>
    </xf>
    <xf numFmtId="0" fontId="20" fillId="14" borderId="8" xfId="0" applyNumberFormat="1" applyFont="1" applyFill="1" applyBorder="1" applyAlignment="1">
      <alignment horizontal="center" vertical="center" wrapText="1"/>
    </xf>
    <xf numFmtId="0" fontId="20" fillId="14" borderId="17" xfId="0" applyNumberFormat="1" applyFont="1" applyFill="1" applyBorder="1" applyAlignment="1">
      <alignment horizontal="center" vertical="center" wrapText="1"/>
    </xf>
    <xf numFmtId="0" fontId="20" fillId="0" borderId="3" xfId="0" applyNumberFormat="1" applyFont="1" applyBorder="1" applyAlignment="1">
      <alignment horizontal="center" vertical="center" wrapText="1"/>
    </xf>
    <xf numFmtId="0" fontId="20" fillId="0" borderId="9" xfId="0" applyNumberFormat="1" applyFont="1" applyBorder="1" applyAlignment="1">
      <alignment horizontal="center" vertical="center" wrapText="1"/>
    </xf>
    <xf numFmtId="0" fontId="20" fillId="0" borderId="11" xfId="0" applyNumberFormat="1" applyFont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4" fillId="0" borderId="2" xfId="1" applyFont="1" applyBorder="1" applyAlignment="1">
      <alignment horizontal="center" textRotation="90"/>
    </xf>
    <xf numFmtId="0" fontId="4" fillId="0" borderId="8" xfId="1" applyFont="1" applyBorder="1" applyAlignment="1">
      <alignment horizontal="center" textRotation="90"/>
    </xf>
    <xf numFmtId="0" fontId="4" fillId="0" borderId="17" xfId="1" applyFont="1" applyBorder="1" applyAlignment="1">
      <alignment horizontal="center" textRotation="90"/>
    </xf>
    <xf numFmtId="0" fontId="5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textRotation="90" wrapText="1"/>
    </xf>
    <xf numFmtId="0" fontId="4" fillId="0" borderId="8" xfId="1" applyNumberFormat="1" applyFont="1" applyFill="1" applyBorder="1" applyAlignment="1">
      <alignment horizontal="center" textRotation="90" wrapText="1"/>
    </xf>
    <xf numFmtId="0" fontId="4" fillId="0" borderId="17" xfId="1" applyNumberFormat="1" applyFont="1" applyFill="1" applyBorder="1" applyAlignment="1">
      <alignment horizontal="center" textRotation="90" wrapText="1"/>
    </xf>
    <xf numFmtId="0" fontId="19" fillId="14" borderId="2" xfId="0" applyNumberFormat="1" applyFont="1" applyFill="1" applyBorder="1" applyAlignment="1">
      <alignment horizontal="center" vertical="center" wrapText="1"/>
    </xf>
    <xf numFmtId="0" fontId="19" fillId="14" borderId="8" xfId="0" applyNumberFormat="1" applyFont="1" applyFill="1" applyBorder="1" applyAlignment="1">
      <alignment horizontal="center" vertical="center" wrapText="1"/>
    </xf>
    <xf numFmtId="0" fontId="19" fillId="14" borderId="17" xfId="0" applyNumberFormat="1" applyFont="1" applyFill="1" applyBorder="1" applyAlignment="1">
      <alignment horizontal="center" vertical="center" wrapText="1"/>
    </xf>
    <xf numFmtId="0" fontId="11" fillId="0" borderId="12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textRotation="90"/>
    </xf>
    <xf numFmtId="0" fontId="4" fillId="0" borderId="6" xfId="1" applyNumberFormat="1" applyFont="1" applyFill="1" applyBorder="1" applyAlignment="1">
      <alignment horizontal="center" textRotation="90" wrapText="1"/>
    </xf>
    <xf numFmtId="0" fontId="20" fillId="13" borderId="2" xfId="0" applyNumberFormat="1" applyFont="1" applyFill="1" applyBorder="1" applyAlignment="1">
      <alignment horizontal="center" vertical="center" wrapText="1"/>
    </xf>
    <xf numFmtId="0" fontId="20" fillId="13" borderId="8" xfId="0" applyNumberFormat="1" applyFont="1" applyFill="1" applyBorder="1" applyAlignment="1">
      <alignment horizontal="center" vertical="center" wrapText="1"/>
    </xf>
    <xf numFmtId="0" fontId="20" fillId="13" borderId="17" xfId="0" applyNumberFormat="1" applyFont="1" applyFill="1" applyBorder="1" applyAlignment="1">
      <alignment horizontal="center" vertical="center" wrapText="1"/>
    </xf>
    <xf numFmtId="0" fontId="19" fillId="13" borderId="2" xfId="0" applyNumberFormat="1" applyFont="1" applyFill="1" applyBorder="1" applyAlignment="1">
      <alignment horizontal="center" vertical="center" wrapText="1"/>
    </xf>
    <xf numFmtId="0" fontId="19" fillId="13" borderId="8" xfId="0" applyNumberFormat="1" applyFont="1" applyFill="1" applyBorder="1" applyAlignment="1">
      <alignment horizontal="center" vertical="center" wrapText="1"/>
    </xf>
    <xf numFmtId="0" fontId="19" fillId="13" borderId="17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F74"/>
  <sheetViews>
    <sheetView topLeftCell="A50" zoomScale="70" zoomScaleNormal="70" workbookViewId="0">
      <selection activeCell="A52" sqref="A52"/>
    </sheetView>
  </sheetViews>
  <sheetFormatPr defaultColWidth="9.140625" defaultRowHeight="12.75" outlineLevelRow="1"/>
  <cols>
    <col min="1" max="1" width="9.140625" style="1"/>
    <col min="2" max="2" width="26.7109375" style="1" customWidth="1"/>
    <col min="3" max="3" width="5.140625" style="1" customWidth="1"/>
    <col min="4" max="4" width="4.7109375" style="1" customWidth="1"/>
    <col min="5" max="5" width="5" style="1" customWidth="1"/>
    <col min="6" max="41" width="3.7109375" style="1" customWidth="1"/>
    <col min="42" max="42" width="3.5703125" style="1" customWidth="1"/>
    <col min="43" max="43" width="4.7109375" style="1" customWidth="1"/>
    <col min="44" max="44" width="3.5703125" style="1" customWidth="1"/>
    <col min="45" max="45" width="3.28515625" style="1" customWidth="1"/>
    <col min="46" max="46" width="3.5703125" style="1" customWidth="1"/>
    <col min="47" max="48" width="5.140625" style="1" customWidth="1"/>
    <col min="49" max="56" width="3.140625" style="1" customWidth="1"/>
    <col min="57" max="57" width="5.5703125" style="1" customWidth="1"/>
    <col min="58" max="58" width="4.42578125" style="1" customWidth="1"/>
    <col min="59" max="16384" width="9.140625" style="1"/>
  </cols>
  <sheetData>
    <row r="1" spans="1:58" ht="25.5" customHeight="1">
      <c r="B1" s="280" t="s">
        <v>132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0"/>
      <c r="BB1" s="280"/>
      <c r="BC1" s="280"/>
      <c r="BD1" s="280"/>
    </row>
    <row r="2" spans="1:58" ht="25.5" customHeight="1" thickBot="1">
      <c r="Q2" s="281" t="s">
        <v>133</v>
      </c>
      <c r="R2" s="281"/>
      <c r="S2" s="281"/>
      <c r="T2" s="281"/>
      <c r="U2" s="281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</row>
    <row r="3" spans="1:58" ht="25.5" customHeight="1">
      <c r="A3" s="282" t="s">
        <v>54</v>
      </c>
      <c r="B3" s="285" t="s">
        <v>0</v>
      </c>
      <c r="C3" s="287" t="s">
        <v>20</v>
      </c>
      <c r="D3" s="287" t="s">
        <v>1</v>
      </c>
      <c r="E3" s="290" t="s">
        <v>2</v>
      </c>
      <c r="F3" s="291"/>
      <c r="G3" s="291"/>
      <c r="H3" s="292"/>
      <c r="I3" s="299" t="s">
        <v>115</v>
      </c>
      <c r="J3" s="290" t="s">
        <v>3</v>
      </c>
      <c r="K3" s="291"/>
      <c r="L3" s="292"/>
      <c r="M3" s="299" t="s">
        <v>116</v>
      </c>
      <c r="N3" s="290" t="s">
        <v>4</v>
      </c>
      <c r="O3" s="291"/>
      <c r="P3" s="291"/>
      <c r="Q3" s="292"/>
      <c r="R3" s="290" t="s">
        <v>5</v>
      </c>
      <c r="S3" s="291"/>
      <c r="T3" s="291"/>
      <c r="U3" s="292"/>
      <c r="V3" s="299" t="s">
        <v>117</v>
      </c>
      <c r="W3" s="290" t="s">
        <v>6</v>
      </c>
      <c r="X3" s="291"/>
      <c r="Y3" s="292"/>
      <c r="Z3" s="299" t="s">
        <v>118</v>
      </c>
      <c r="AA3" s="291" t="s">
        <v>7</v>
      </c>
      <c r="AB3" s="291"/>
      <c r="AC3" s="292"/>
      <c r="AD3" s="330" t="s">
        <v>119</v>
      </c>
      <c r="AE3" s="290" t="s">
        <v>8</v>
      </c>
      <c r="AF3" s="291"/>
      <c r="AG3" s="291"/>
      <c r="AH3" s="292"/>
      <c r="AI3" s="302" t="s">
        <v>120</v>
      </c>
      <c r="AJ3" s="305" t="s">
        <v>9</v>
      </c>
      <c r="AK3" s="305"/>
      <c r="AL3" s="306"/>
      <c r="AM3" s="311" t="s">
        <v>121</v>
      </c>
      <c r="AN3" s="314" t="s">
        <v>10</v>
      </c>
      <c r="AO3" s="305"/>
      <c r="AP3" s="305"/>
      <c r="AQ3" s="306"/>
      <c r="AR3" s="314" t="s">
        <v>11</v>
      </c>
      <c r="AS3" s="305"/>
      <c r="AT3" s="305"/>
      <c r="AU3" s="306"/>
      <c r="AV3" s="302" t="s">
        <v>122</v>
      </c>
      <c r="AW3" s="314" t="s">
        <v>12</v>
      </c>
      <c r="AX3" s="305"/>
      <c r="AY3" s="306"/>
      <c r="AZ3" s="302" t="s">
        <v>114</v>
      </c>
      <c r="BA3" s="314" t="s">
        <v>13</v>
      </c>
      <c r="BB3" s="305"/>
      <c r="BC3" s="305"/>
      <c r="BD3" s="306"/>
      <c r="BE3" s="327" t="s">
        <v>14</v>
      </c>
      <c r="BF3" s="318" t="s">
        <v>21</v>
      </c>
    </row>
    <row r="4" spans="1:58" ht="25.5" customHeight="1">
      <c r="A4" s="283"/>
      <c r="B4" s="286"/>
      <c r="C4" s="288"/>
      <c r="D4" s="288"/>
      <c r="E4" s="293"/>
      <c r="F4" s="294"/>
      <c r="G4" s="294"/>
      <c r="H4" s="295"/>
      <c r="I4" s="300"/>
      <c r="J4" s="293"/>
      <c r="K4" s="294"/>
      <c r="L4" s="295"/>
      <c r="M4" s="300"/>
      <c r="N4" s="293"/>
      <c r="O4" s="294"/>
      <c r="P4" s="294"/>
      <c r="Q4" s="295"/>
      <c r="R4" s="293"/>
      <c r="S4" s="294"/>
      <c r="T4" s="294"/>
      <c r="U4" s="295"/>
      <c r="V4" s="300"/>
      <c r="W4" s="293"/>
      <c r="X4" s="294"/>
      <c r="Y4" s="295"/>
      <c r="Z4" s="300"/>
      <c r="AA4" s="294"/>
      <c r="AB4" s="294"/>
      <c r="AC4" s="295"/>
      <c r="AD4" s="331"/>
      <c r="AE4" s="293"/>
      <c r="AF4" s="294"/>
      <c r="AG4" s="294"/>
      <c r="AH4" s="295"/>
      <c r="AI4" s="303"/>
      <c r="AJ4" s="307"/>
      <c r="AK4" s="307"/>
      <c r="AL4" s="308"/>
      <c r="AM4" s="312"/>
      <c r="AN4" s="315"/>
      <c r="AO4" s="307"/>
      <c r="AP4" s="307"/>
      <c r="AQ4" s="308"/>
      <c r="AR4" s="315"/>
      <c r="AS4" s="307"/>
      <c r="AT4" s="307"/>
      <c r="AU4" s="308"/>
      <c r="AV4" s="303"/>
      <c r="AW4" s="315"/>
      <c r="AX4" s="307"/>
      <c r="AY4" s="308"/>
      <c r="AZ4" s="303"/>
      <c r="BA4" s="315"/>
      <c r="BB4" s="307"/>
      <c r="BC4" s="307"/>
      <c r="BD4" s="308"/>
      <c r="BE4" s="328"/>
      <c r="BF4" s="319"/>
    </row>
    <row r="5" spans="1:58" ht="25.5" customHeight="1" thickBot="1">
      <c r="A5" s="283"/>
      <c r="B5" s="286"/>
      <c r="C5" s="288"/>
      <c r="D5" s="288"/>
      <c r="E5" s="296"/>
      <c r="F5" s="297"/>
      <c r="G5" s="297"/>
      <c r="H5" s="298"/>
      <c r="I5" s="300"/>
      <c r="J5" s="296"/>
      <c r="K5" s="297"/>
      <c r="L5" s="298"/>
      <c r="M5" s="300"/>
      <c r="N5" s="296"/>
      <c r="O5" s="297"/>
      <c r="P5" s="297"/>
      <c r="Q5" s="298"/>
      <c r="R5" s="296"/>
      <c r="S5" s="297"/>
      <c r="T5" s="297"/>
      <c r="U5" s="298"/>
      <c r="V5" s="300"/>
      <c r="W5" s="296"/>
      <c r="X5" s="297"/>
      <c r="Y5" s="298"/>
      <c r="Z5" s="300"/>
      <c r="AA5" s="297"/>
      <c r="AB5" s="297"/>
      <c r="AC5" s="298"/>
      <c r="AD5" s="331"/>
      <c r="AE5" s="296"/>
      <c r="AF5" s="297"/>
      <c r="AG5" s="297"/>
      <c r="AH5" s="298"/>
      <c r="AI5" s="303"/>
      <c r="AJ5" s="309"/>
      <c r="AK5" s="309"/>
      <c r="AL5" s="310"/>
      <c r="AM5" s="312"/>
      <c r="AN5" s="316"/>
      <c r="AO5" s="309"/>
      <c r="AP5" s="309"/>
      <c r="AQ5" s="310"/>
      <c r="AR5" s="316"/>
      <c r="AS5" s="309"/>
      <c r="AT5" s="309"/>
      <c r="AU5" s="310"/>
      <c r="AV5" s="303"/>
      <c r="AW5" s="316"/>
      <c r="AX5" s="309"/>
      <c r="AY5" s="310"/>
      <c r="AZ5" s="303"/>
      <c r="BA5" s="316"/>
      <c r="BB5" s="309"/>
      <c r="BC5" s="309"/>
      <c r="BD5" s="310"/>
      <c r="BE5" s="328"/>
      <c r="BF5" s="319"/>
    </row>
    <row r="6" spans="1:58" ht="25.5" customHeight="1">
      <c r="A6" s="283"/>
      <c r="B6" s="286"/>
      <c r="C6" s="288"/>
      <c r="D6" s="288"/>
      <c r="E6" s="94">
        <v>1</v>
      </c>
      <c r="F6" s="95">
        <v>8</v>
      </c>
      <c r="G6" s="95">
        <v>15</v>
      </c>
      <c r="H6" s="96">
        <v>22</v>
      </c>
      <c r="I6" s="300"/>
      <c r="J6" s="94">
        <v>6</v>
      </c>
      <c r="K6" s="95">
        <v>13</v>
      </c>
      <c r="L6" s="96">
        <v>20</v>
      </c>
      <c r="M6" s="300"/>
      <c r="N6" s="200">
        <v>3</v>
      </c>
      <c r="O6" s="95">
        <v>10</v>
      </c>
      <c r="P6" s="95">
        <v>17</v>
      </c>
      <c r="Q6" s="96">
        <v>24</v>
      </c>
      <c r="R6" s="97">
        <v>1</v>
      </c>
      <c r="S6" s="95">
        <v>8</v>
      </c>
      <c r="T6" s="95">
        <v>15</v>
      </c>
      <c r="U6" s="96">
        <v>22</v>
      </c>
      <c r="V6" s="300"/>
      <c r="W6" s="94">
        <v>5</v>
      </c>
      <c r="X6" s="95">
        <v>12</v>
      </c>
      <c r="Y6" s="96">
        <v>19</v>
      </c>
      <c r="Z6" s="300"/>
      <c r="AA6" s="94">
        <v>2</v>
      </c>
      <c r="AB6" s="95">
        <v>9</v>
      </c>
      <c r="AC6" s="96">
        <v>16</v>
      </c>
      <c r="AD6" s="331"/>
      <c r="AE6" s="94">
        <v>2</v>
      </c>
      <c r="AF6" s="201">
        <v>9</v>
      </c>
      <c r="AG6" s="95">
        <v>16</v>
      </c>
      <c r="AH6" s="98">
        <v>23</v>
      </c>
      <c r="AI6" s="303"/>
      <c r="AJ6" s="99">
        <v>6</v>
      </c>
      <c r="AK6" s="100">
        <v>13</v>
      </c>
      <c r="AL6" s="98">
        <v>20</v>
      </c>
      <c r="AM6" s="312"/>
      <c r="AN6" s="99">
        <v>4</v>
      </c>
      <c r="AO6" s="148">
        <v>11</v>
      </c>
      <c r="AP6" s="100">
        <v>18</v>
      </c>
      <c r="AQ6" s="98">
        <v>25</v>
      </c>
      <c r="AR6" s="129">
        <v>1</v>
      </c>
      <c r="AS6" s="148">
        <v>8</v>
      </c>
      <c r="AT6" s="100">
        <v>15</v>
      </c>
      <c r="AU6" s="98">
        <v>22</v>
      </c>
      <c r="AV6" s="303"/>
      <c r="AW6" s="99">
        <v>6</v>
      </c>
      <c r="AX6" s="100">
        <v>13</v>
      </c>
      <c r="AY6" s="98">
        <v>20</v>
      </c>
      <c r="AZ6" s="303"/>
      <c r="BA6" s="99">
        <v>3</v>
      </c>
      <c r="BB6" s="100">
        <v>10</v>
      </c>
      <c r="BC6" s="100">
        <v>17</v>
      </c>
      <c r="BD6" s="98">
        <v>24</v>
      </c>
      <c r="BE6" s="328"/>
      <c r="BF6" s="319"/>
    </row>
    <row r="7" spans="1:58" ht="25.5" customHeight="1" thickBot="1">
      <c r="A7" s="284"/>
      <c r="B7" s="286"/>
      <c r="C7" s="289"/>
      <c r="D7" s="289"/>
      <c r="E7" s="104">
        <v>7</v>
      </c>
      <c r="F7" s="102">
        <v>14</v>
      </c>
      <c r="G7" s="102">
        <v>21</v>
      </c>
      <c r="H7" s="103">
        <v>28</v>
      </c>
      <c r="I7" s="301"/>
      <c r="J7" s="104">
        <v>12</v>
      </c>
      <c r="K7" s="102">
        <v>19</v>
      </c>
      <c r="L7" s="103">
        <v>26</v>
      </c>
      <c r="M7" s="301"/>
      <c r="N7" s="202">
        <v>9</v>
      </c>
      <c r="O7" s="102">
        <v>16</v>
      </c>
      <c r="P7" s="102">
        <v>23</v>
      </c>
      <c r="Q7" s="103">
        <v>30</v>
      </c>
      <c r="R7" s="104">
        <v>7</v>
      </c>
      <c r="S7" s="102">
        <v>14</v>
      </c>
      <c r="T7" s="102">
        <v>21</v>
      </c>
      <c r="U7" s="103">
        <v>28</v>
      </c>
      <c r="V7" s="301"/>
      <c r="W7" s="101">
        <v>11</v>
      </c>
      <c r="X7" s="130">
        <v>18</v>
      </c>
      <c r="Y7" s="131">
        <v>25</v>
      </c>
      <c r="Z7" s="301"/>
      <c r="AA7" s="104">
        <v>8</v>
      </c>
      <c r="AB7" s="102">
        <v>15</v>
      </c>
      <c r="AC7" s="103">
        <v>22</v>
      </c>
      <c r="AD7" s="332"/>
      <c r="AE7" s="104">
        <v>8</v>
      </c>
      <c r="AF7" s="203">
        <v>15</v>
      </c>
      <c r="AG7" s="102">
        <v>22</v>
      </c>
      <c r="AH7" s="105">
        <v>29</v>
      </c>
      <c r="AI7" s="304"/>
      <c r="AJ7" s="132">
        <v>12</v>
      </c>
      <c r="AK7" s="106">
        <v>19</v>
      </c>
      <c r="AL7" s="105">
        <v>26</v>
      </c>
      <c r="AM7" s="313"/>
      <c r="AN7" s="132">
        <v>10</v>
      </c>
      <c r="AO7" s="149">
        <v>17</v>
      </c>
      <c r="AP7" s="106">
        <v>14</v>
      </c>
      <c r="AQ7" s="105">
        <v>31</v>
      </c>
      <c r="AR7" s="132">
        <v>7</v>
      </c>
      <c r="AS7" s="149">
        <v>14</v>
      </c>
      <c r="AT7" s="106">
        <v>21</v>
      </c>
      <c r="AU7" s="105">
        <v>28</v>
      </c>
      <c r="AV7" s="304"/>
      <c r="AW7" s="132">
        <v>12</v>
      </c>
      <c r="AX7" s="106">
        <v>19</v>
      </c>
      <c r="AY7" s="105">
        <v>26</v>
      </c>
      <c r="AZ7" s="304"/>
      <c r="BA7" s="132">
        <v>9</v>
      </c>
      <c r="BB7" s="106">
        <v>16</v>
      </c>
      <c r="BC7" s="106">
        <v>23</v>
      </c>
      <c r="BD7" s="133">
        <v>30</v>
      </c>
      <c r="BE7" s="329"/>
      <c r="BF7" s="320"/>
    </row>
    <row r="8" spans="1:58" ht="25.5" customHeight="1" thickBot="1">
      <c r="A8" s="54"/>
      <c r="B8" s="204" t="s">
        <v>15</v>
      </c>
      <c r="C8" s="128"/>
      <c r="D8" s="12">
        <f>SUM(D15:D61)-D46</f>
        <v>540</v>
      </c>
      <c r="E8" s="150">
        <f t="shared" ref="E8:R8" si="0">SUM(E16,E19,E20,E21,E23,E27,E31,E34,E35,E37,E38,E39,E40,E49,E50,E51,E52,E60)</f>
        <v>36</v>
      </c>
      <c r="F8" s="150">
        <f t="shared" si="0"/>
        <v>36</v>
      </c>
      <c r="G8" s="150">
        <f t="shared" si="0"/>
        <v>36</v>
      </c>
      <c r="H8" s="150">
        <f t="shared" si="0"/>
        <v>36</v>
      </c>
      <c r="I8" s="150">
        <f t="shared" si="0"/>
        <v>36</v>
      </c>
      <c r="J8" s="150">
        <f t="shared" si="0"/>
        <v>36</v>
      </c>
      <c r="K8" s="150">
        <f t="shared" si="0"/>
        <v>36</v>
      </c>
      <c r="L8" s="150">
        <f t="shared" si="0"/>
        <v>36</v>
      </c>
      <c r="M8" s="150">
        <f t="shared" si="0"/>
        <v>36</v>
      </c>
      <c r="N8" s="150">
        <f t="shared" si="0"/>
        <v>36</v>
      </c>
      <c r="O8" s="150">
        <f t="shared" si="0"/>
        <v>36</v>
      </c>
      <c r="P8" s="150">
        <f t="shared" si="0"/>
        <v>36</v>
      </c>
      <c r="Q8" s="150">
        <f t="shared" si="0"/>
        <v>36</v>
      </c>
      <c r="R8" s="150">
        <f t="shared" si="0"/>
        <v>36</v>
      </c>
      <c r="S8" s="150">
        <v>36</v>
      </c>
      <c r="T8" s="205">
        <v>36</v>
      </c>
      <c r="U8" s="5" t="e">
        <f>SUM(U16,U19,#REF!,U21,U23,U27,U31,U34,U35,U37,#REF!,U39,#REF!,U49,U51,#REF!,U60)</f>
        <v>#REF!</v>
      </c>
      <c r="V8" s="5" t="e">
        <f>SUM(V16,V19,V20,V21,V23,V27,V31,V34,V35,V37,V38,V39,V40,V49,V51,#REF!,V60)</f>
        <v>#REF!</v>
      </c>
      <c r="W8" s="5"/>
      <c r="X8" s="5">
        <f t="shared" ref="X8:AO8" si="1">SUM(X16,X19,X20,X21,X23,X27,X31,X34,X35,X37,X38,X39,X40,X49,X51,X52,X60)</f>
        <v>36</v>
      </c>
      <c r="Y8" s="5">
        <f t="shared" si="1"/>
        <v>36</v>
      </c>
      <c r="Z8" s="5">
        <f t="shared" si="1"/>
        <v>36</v>
      </c>
      <c r="AA8" s="5">
        <f t="shared" si="1"/>
        <v>36</v>
      </c>
      <c r="AB8" s="5">
        <f t="shared" si="1"/>
        <v>36</v>
      </c>
      <c r="AC8" s="5">
        <f t="shared" si="1"/>
        <v>36</v>
      </c>
      <c r="AD8" s="5">
        <f t="shared" si="1"/>
        <v>36</v>
      </c>
      <c r="AE8" s="5">
        <f t="shared" si="1"/>
        <v>36</v>
      </c>
      <c r="AF8" s="5">
        <f t="shared" si="1"/>
        <v>36</v>
      </c>
      <c r="AG8" s="5">
        <f t="shared" si="1"/>
        <v>36</v>
      </c>
      <c r="AH8" s="5">
        <f t="shared" si="1"/>
        <v>36</v>
      </c>
      <c r="AI8" s="5">
        <f t="shared" si="1"/>
        <v>36</v>
      </c>
      <c r="AJ8" s="5">
        <f t="shared" si="1"/>
        <v>36</v>
      </c>
      <c r="AK8" s="5">
        <f t="shared" si="1"/>
        <v>36</v>
      </c>
      <c r="AL8" s="5">
        <f t="shared" si="1"/>
        <v>36</v>
      </c>
      <c r="AM8" s="5">
        <f t="shared" si="1"/>
        <v>36</v>
      </c>
      <c r="AN8" s="5">
        <f t="shared" si="1"/>
        <v>36</v>
      </c>
      <c r="AO8" s="5">
        <f t="shared" si="1"/>
        <v>36</v>
      </c>
      <c r="AP8" s="5" t="e">
        <f>SUM(AP16,AP19,AP20,AP21,AP23,AP27,AP31,AP34,AP35,AP37,AP38,AP39,AP40,AP49,AP51,#REF!,AP60)</f>
        <v>#REF!</v>
      </c>
      <c r="AQ8" s="5"/>
      <c r="AR8" s="5"/>
      <c r="AS8" s="5">
        <f>SUM(AS16,AS19,AS20,AS21,AS23,AS27,AS31,AS34,AS35,AS37,AS38,AS39,AS40,AS49,AS51,AS52,AS60)</f>
        <v>36</v>
      </c>
      <c r="AT8" s="5">
        <f>SUM(AT16,AT19,AT20,AT21,AT23,AT27,AT31,AT34,AT35,AT37,AT38,AT39,AT40,AT49,AT51,AT52,AT60)</f>
        <v>36</v>
      </c>
      <c r="AU8" s="5">
        <f>SUM(AU16,AU19,AU20,AU21,AU23,AU27,AU31,AU34,AU35,AU37,AU38,AU39,AU40,AU49,AU51,AU52,AU60)</f>
        <v>36</v>
      </c>
      <c r="AV8" s="4"/>
      <c r="AW8" s="5"/>
      <c r="AX8" s="5"/>
      <c r="AY8" s="5"/>
      <c r="AZ8" s="5"/>
      <c r="BA8" s="5"/>
      <c r="BB8" s="5"/>
      <c r="BC8" s="5"/>
      <c r="BD8" s="5"/>
      <c r="BE8" s="2">
        <f>SUM(BE15:BE61)-BE46</f>
        <v>828</v>
      </c>
      <c r="BF8" s="3"/>
    </row>
    <row r="9" spans="1:58" ht="16.149999999999999" customHeight="1" thickBot="1">
      <c r="A9" s="107"/>
      <c r="B9" s="108"/>
      <c r="C9" s="128"/>
      <c r="D9" s="176" t="s">
        <v>127</v>
      </c>
      <c r="E9" s="177"/>
      <c r="F9" s="177"/>
      <c r="G9" s="177"/>
      <c r="H9" s="177"/>
      <c r="I9" s="177"/>
      <c r="J9" s="177"/>
      <c r="K9" s="177"/>
      <c r="L9" s="177"/>
      <c r="M9" s="178"/>
      <c r="N9" s="169"/>
      <c r="O9" s="170"/>
      <c r="P9" s="170"/>
      <c r="Q9" s="170"/>
      <c r="R9" s="170"/>
      <c r="S9" s="170"/>
      <c r="T9" s="170"/>
      <c r="U9" s="170"/>
      <c r="V9" s="170"/>
      <c r="W9" s="179" t="s">
        <v>105</v>
      </c>
      <c r="X9" s="321"/>
      <c r="Y9" s="321"/>
      <c r="Z9" s="170"/>
      <c r="AA9" s="170"/>
      <c r="AB9" s="170"/>
      <c r="AC9" s="170"/>
      <c r="AD9" s="169" t="s">
        <v>105</v>
      </c>
      <c r="AE9" s="180"/>
      <c r="AF9" s="181"/>
      <c r="AG9" s="324"/>
      <c r="AH9" s="170"/>
      <c r="AI9" s="170"/>
      <c r="AJ9" s="170"/>
      <c r="AK9" s="170"/>
      <c r="AL9" s="170"/>
      <c r="AM9" s="180"/>
      <c r="AN9" s="180"/>
      <c r="AO9" s="182"/>
      <c r="AP9" s="324"/>
      <c r="AQ9" s="324"/>
      <c r="AR9" s="324"/>
      <c r="AS9" s="171"/>
      <c r="AT9" s="183"/>
      <c r="AU9" s="183"/>
      <c r="AV9" s="183"/>
      <c r="AW9" s="184"/>
      <c r="AX9" s="184"/>
      <c r="AY9" s="184"/>
      <c r="AZ9" s="184"/>
      <c r="BA9" s="184"/>
      <c r="BB9" s="184"/>
      <c r="BC9" s="184"/>
      <c r="BD9" s="185"/>
      <c r="BE9" s="2"/>
      <c r="BF9" s="3"/>
    </row>
    <row r="10" spans="1:58" ht="16.149999999999999" customHeight="1" thickBot="1">
      <c r="A10" s="107"/>
      <c r="B10" s="108"/>
      <c r="C10" s="128"/>
      <c r="D10" s="176" t="s">
        <v>128</v>
      </c>
      <c r="E10" s="186"/>
      <c r="F10" s="186"/>
      <c r="G10" s="186"/>
      <c r="H10" s="186"/>
      <c r="I10" s="186"/>
      <c r="J10" s="186"/>
      <c r="K10" s="186"/>
      <c r="L10" s="186"/>
      <c r="M10" s="187"/>
      <c r="N10" s="169" t="s">
        <v>105</v>
      </c>
      <c r="O10" s="172"/>
      <c r="P10" s="172"/>
      <c r="Q10" s="172"/>
      <c r="R10" s="172"/>
      <c r="S10" s="172"/>
      <c r="T10" s="172"/>
      <c r="U10" s="172"/>
      <c r="V10" s="172"/>
      <c r="W10" s="188" t="s">
        <v>105</v>
      </c>
      <c r="X10" s="322"/>
      <c r="Y10" s="322"/>
      <c r="Z10" s="172"/>
      <c r="AA10" s="172"/>
      <c r="AB10" s="172"/>
      <c r="AC10" s="172"/>
      <c r="AD10" s="169"/>
      <c r="AE10" s="180"/>
      <c r="AF10" s="189"/>
      <c r="AG10" s="325"/>
      <c r="AH10" s="172"/>
      <c r="AI10" s="172"/>
      <c r="AJ10" s="172"/>
      <c r="AK10" s="172"/>
      <c r="AL10" s="172"/>
      <c r="AM10" s="169"/>
      <c r="AN10" s="180"/>
      <c r="AO10" s="190"/>
      <c r="AP10" s="325"/>
      <c r="AQ10" s="325"/>
      <c r="AR10" s="325"/>
      <c r="AS10" s="171"/>
      <c r="AT10" s="183"/>
      <c r="AU10" s="183"/>
      <c r="AV10" s="183"/>
      <c r="AW10" s="184"/>
      <c r="AX10" s="184"/>
      <c r="AY10" s="184"/>
      <c r="AZ10" s="184"/>
      <c r="BA10" s="184"/>
      <c r="BB10" s="184"/>
      <c r="BC10" s="184"/>
      <c r="BD10" s="185"/>
      <c r="BE10" s="2"/>
      <c r="BF10" s="3"/>
    </row>
    <row r="11" spans="1:58" ht="16.149999999999999" customHeight="1" thickBot="1">
      <c r="A11" s="107"/>
      <c r="B11" s="108"/>
      <c r="C11" s="128"/>
      <c r="D11" s="176" t="s">
        <v>129</v>
      </c>
      <c r="E11" s="186"/>
      <c r="F11" s="186"/>
      <c r="G11" s="186"/>
      <c r="H11" s="186"/>
      <c r="I11" s="186"/>
      <c r="J11" s="186"/>
      <c r="K11" s="186"/>
      <c r="L11" s="186"/>
      <c r="M11" s="187"/>
      <c r="N11" s="169"/>
      <c r="O11" s="172"/>
      <c r="P11" s="172"/>
      <c r="Q11" s="172"/>
      <c r="R11" s="172"/>
      <c r="S11" s="172"/>
      <c r="T11" s="172"/>
      <c r="U11" s="172"/>
      <c r="V11" s="172"/>
      <c r="W11" s="188" t="s">
        <v>105</v>
      </c>
      <c r="X11" s="322"/>
      <c r="Y11" s="322"/>
      <c r="Z11" s="172"/>
      <c r="AA11" s="172"/>
      <c r="AB11" s="172"/>
      <c r="AC11" s="172"/>
      <c r="AD11" s="169"/>
      <c r="AE11" s="180"/>
      <c r="AF11" s="189"/>
      <c r="AG11" s="325"/>
      <c r="AH11" s="172"/>
      <c r="AI11" s="172"/>
      <c r="AJ11" s="172"/>
      <c r="AK11" s="172"/>
      <c r="AL11" s="172"/>
      <c r="AM11" s="169"/>
      <c r="AN11" s="180"/>
      <c r="AO11" s="190"/>
      <c r="AP11" s="325"/>
      <c r="AQ11" s="325"/>
      <c r="AR11" s="325"/>
      <c r="AS11" s="171"/>
      <c r="AT11" s="183"/>
      <c r="AU11" s="183"/>
      <c r="AV11" s="183"/>
      <c r="AW11" s="184"/>
      <c r="AX11" s="184"/>
      <c r="AY11" s="184"/>
      <c r="AZ11" s="184"/>
      <c r="BA11" s="184"/>
      <c r="BB11" s="184"/>
      <c r="BC11" s="184"/>
      <c r="BD11" s="185"/>
      <c r="BE11" s="2"/>
      <c r="BF11" s="3"/>
    </row>
    <row r="12" spans="1:58" ht="16.149999999999999" customHeight="1" thickBot="1">
      <c r="A12" s="107"/>
      <c r="B12" s="108"/>
      <c r="C12" s="128"/>
      <c r="D12" s="176" t="s">
        <v>130</v>
      </c>
      <c r="E12" s="186"/>
      <c r="F12" s="186"/>
      <c r="G12" s="186"/>
      <c r="H12" s="186"/>
      <c r="I12" s="186"/>
      <c r="J12" s="186"/>
      <c r="K12" s="186"/>
      <c r="L12" s="186"/>
      <c r="M12" s="187"/>
      <c r="N12" s="169"/>
      <c r="O12" s="172"/>
      <c r="P12" s="172"/>
      <c r="Q12" s="172"/>
      <c r="R12" s="172"/>
      <c r="S12" s="172"/>
      <c r="T12" s="172"/>
      <c r="U12" s="172"/>
      <c r="V12" s="172" t="s">
        <v>105</v>
      </c>
      <c r="W12" s="188"/>
      <c r="X12" s="322"/>
      <c r="Y12" s="322"/>
      <c r="Z12" s="172"/>
      <c r="AA12" s="172"/>
      <c r="AB12" s="172"/>
      <c r="AC12" s="172"/>
      <c r="AD12" s="169"/>
      <c r="AE12" s="180"/>
      <c r="AF12" s="189"/>
      <c r="AG12" s="325"/>
      <c r="AH12" s="172"/>
      <c r="AI12" s="172"/>
      <c r="AJ12" s="172"/>
      <c r="AK12" s="172"/>
      <c r="AL12" s="172"/>
      <c r="AM12" s="169" t="s">
        <v>105</v>
      </c>
      <c r="AN12" s="180"/>
      <c r="AO12" s="190"/>
      <c r="AP12" s="325"/>
      <c r="AQ12" s="325"/>
      <c r="AR12" s="325"/>
      <c r="AS12" s="171" t="s">
        <v>105</v>
      </c>
      <c r="AT12" s="183"/>
      <c r="AU12" s="183"/>
      <c r="AV12" s="183"/>
      <c r="AW12" s="184"/>
      <c r="AX12" s="184"/>
      <c r="AY12" s="184"/>
      <c r="AZ12" s="184"/>
      <c r="BA12" s="184"/>
      <c r="BB12" s="184"/>
      <c r="BC12" s="184"/>
      <c r="BD12" s="185"/>
      <c r="BE12" s="2"/>
      <c r="BF12" s="3"/>
    </row>
    <row r="13" spans="1:58" ht="16.149999999999999" customHeight="1" thickBot="1">
      <c r="A13" s="107"/>
      <c r="B13" s="108"/>
      <c r="C13" s="128"/>
      <c r="D13" s="176" t="s">
        <v>125</v>
      </c>
      <c r="E13" s="186"/>
      <c r="F13" s="186"/>
      <c r="G13" s="186"/>
      <c r="H13" s="186"/>
      <c r="I13" s="186"/>
      <c r="J13" s="186"/>
      <c r="K13" s="186"/>
      <c r="L13" s="186"/>
      <c r="M13" s="187"/>
      <c r="N13" s="169"/>
      <c r="O13" s="172"/>
      <c r="P13" s="172"/>
      <c r="Q13" s="172"/>
      <c r="R13" s="172"/>
      <c r="S13" s="172"/>
      <c r="T13" s="172"/>
      <c r="U13" s="172"/>
      <c r="V13" s="172" t="s">
        <v>105</v>
      </c>
      <c r="W13" s="188"/>
      <c r="X13" s="322"/>
      <c r="Y13" s="322"/>
      <c r="Z13" s="172"/>
      <c r="AA13" s="172"/>
      <c r="AB13" s="172"/>
      <c r="AC13" s="172"/>
      <c r="AD13" s="169"/>
      <c r="AE13" s="180"/>
      <c r="AF13" s="189"/>
      <c r="AG13" s="325"/>
      <c r="AH13" s="172"/>
      <c r="AI13" s="172"/>
      <c r="AJ13" s="172"/>
      <c r="AK13" s="172"/>
      <c r="AL13" s="172"/>
      <c r="AM13" s="169"/>
      <c r="AN13" s="180" t="s">
        <v>105</v>
      </c>
      <c r="AO13" s="190"/>
      <c r="AP13" s="325"/>
      <c r="AQ13" s="325"/>
      <c r="AR13" s="325"/>
      <c r="AS13" s="171"/>
      <c r="AT13" s="183"/>
      <c r="AU13" s="183"/>
      <c r="AV13" s="183"/>
      <c r="AW13" s="184"/>
      <c r="AX13" s="184"/>
      <c r="AY13" s="184"/>
      <c r="AZ13" s="184"/>
      <c r="BA13" s="184"/>
      <c r="BB13" s="184"/>
      <c r="BC13" s="184"/>
      <c r="BD13" s="185"/>
      <c r="BE13" s="2"/>
      <c r="BF13" s="3"/>
    </row>
    <row r="14" spans="1:58" ht="16.149999999999999" customHeight="1" thickBot="1">
      <c r="A14" s="107"/>
      <c r="B14" s="108"/>
      <c r="C14" s="128"/>
      <c r="D14" s="176" t="s">
        <v>126</v>
      </c>
      <c r="E14" s="191"/>
      <c r="F14" s="191"/>
      <c r="G14" s="191"/>
      <c r="H14" s="191"/>
      <c r="I14" s="191"/>
      <c r="J14" s="191"/>
      <c r="K14" s="191"/>
      <c r="L14" s="191"/>
      <c r="M14" s="192"/>
      <c r="N14" s="173"/>
      <c r="O14" s="174"/>
      <c r="P14" s="174"/>
      <c r="Q14" s="174"/>
      <c r="R14" s="174"/>
      <c r="S14" s="174"/>
      <c r="T14" s="174"/>
      <c r="U14" s="174"/>
      <c r="V14" s="174" t="s">
        <v>105</v>
      </c>
      <c r="W14" s="193"/>
      <c r="X14" s="323"/>
      <c r="Y14" s="323"/>
      <c r="Z14" s="193"/>
      <c r="AA14" s="174"/>
      <c r="AB14" s="174"/>
      <c r="AC14" s="174"/>
      <c r="AD14" s="173"/>
      <c r="AE14" s="194" t="s">
        <v>105</v>
      </c>
      <c r="AF14" s="195"/>
      <c r="AG14" s="326"/>
      <c r="AH14" s="193"/>
      <c r="AI14" s="174"/>
      <c r="AJ14" s="174"/>
      <c r="AK14" s="174"/>
      <c r="AL14" s="174"/>
      <c r="AM14" s="173"/>
      <c r="AN14" s="194"/>
      <c r="AO14" s="196"/>
      <c r="AP14" s="326"/>
      <c r="AQ14" s="326"/>
      <c r="AR14" s="326"/>
      <c r="AS14" s="175"/>
      <c r="AT14" s="197"/>
      <c r="AU14" s="197"/>
      <c r="AV14" s="197"/>
      <c r="AW14" s="198"/>
      <c r="AX14" s="198"/>
      <c r="AY14" s="198"/>
      <c r="AZ14" s="198"/>
      <c r="BA14" s="198"/>
      <c r="BB14" s="198"/>
      <c r="BC14" s="198"/>
      <c r="BD14" s="199"/>
      <c r="BE14" s="2"/>
      <c r="BF14" s="3"/>
    </row>
    <row r="15" spans="1:58" ht="55.9" customHeight="1" thickBot="1">
      <c r="A15" s="55" t="s">
        <v>55</v>
      </c>
      <c r="B15" s="127" t="s">
        <v>22</v>
      </c>
      <c r="C15" s="11"/>
      <c r="D15" s="12">
        <f t="shared" ref="D15:D59" si="2">SUM(E15:R15)</f>
        <v>0</v>
      </c>
      <c r="E15" s="152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7"/>
      <c r="U15" s="40"/>
      <c r="V15" s="16"/>
      <c r="W15" s="134"/>
      <c r="X15" s="17"/>
      <c r="Y15" s="17"/>
      <c r="Z15" s="18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90"/>
      <c r="AR15" s="90"/>
      <c r="AS15" s="4"/>
      <c r="AT15" s="4"/>
      <c r="AU15" s="4"/>
      <c r="AV15" s="206"/>
      <c r="AW15" s="207"/>
      <c r="AX15" s="207"/>
      <c r="AY15" s="207"/>
      <c r="AZ15" s="207"/>
      <c r="BA15" s="207"/>
      <c r="BB15" s="207"/>
      <c r="BC15" s="207"/>
      <c r="BD15" s="207"/>
      <c r="BE15" s="2"/>
      <c r="BF15" s="3">
        <f>SUM(E15:AU15)</f>
        <v>0</v>
      </c>
    </row>
    <row r="16" spans="1:58" ht="21" customHeight="1" thickBot="1">
      <c r="A16" s="208" t="s">
        <v>56</v>
      </c>
      <c r="B16" s="52" t="s">
        <v>23</v>
      </c>
      <c r="C16" s="11">
        <f>SUM(E16:BD16)</f>
        <v>48</v>
      </c>
      <c r="D16" s="12">
        <f t="shared" si="2"/>
        <v>48</v>
      </c>
      <c r="E16" s="152">
        <v>4</v>
      </c>
      <c r="F16" s="152">
        <v>4</v>
      </c>
      <c r="G16" s="152">
        <v>4</v>
      </c>
      <c r="H16" s="152">
        <v>4</v>
      </c>
      <c r="I16" s="152">
        <v>4</v>
      </c>
      <c r="J16" s="152">
        <v>4</v>
      </c>
      <c r="K16" s="152">
        <v>4</v>
      </c>
      <c r="L16" s="152">
        <v>4</v>
      </c>
      <c r="M16" s="152">
        <v>4</v>
      </c>
      <c r="N16" s="152">
        <v>4</v>
      </c>
      <c r="O16" s="152">
        <v>4</v>
      </c>
      <c r="P16" s="152">
        <v>2</v>
      </c>
      <c r="Q16" s="209">
        <v>2</v>
      </c>
      <c r="R16" s="152"/>
      <c r="S16" s="152"/>
      <c r="T16" s="18"/>
      <c r="U16" s="123" t="s">
        <v>106</v>
      </c>
      <c r="V16" s="209"/>
      <c r="W16" s="76"/>
      <c r="X16" s="17"/>
      <c r="Y16" s="17"/>
      <c r="Z16" s="18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90"/>
      <c r="AR16" s="90"/>
      <c r="AS16" s="4"/>
      <c r="AT16" s="4"/>
      <c r="AU16" s="4"/>
      <c r="AV16" s="206"/>
      <c r="AW16" s="207"/>
      <c r="AX16" s="207"/>
      <c r="AY16" s="207"/>
      <c r="AZ16" s="207"/>
      <c r="BA16" s="207"/>
      <c r="BB16" s="207"/>
      <c r="BC16" s="207"/>
      <c r="BD16" s="207"/>
      <c r="BE16" s="2">
        <f>SUM(X16:BD16)</f>
        <v>0</v>
      </c>
      <c r="BF16" s="3">
        <f>SUM(E16:AU16)</f>
        <v>48</v>
      </c>
    </row>
    <row r="17" spans="1:58" ht="18" customHeight="1" thickBot="1">
      <c r="A17" s="56" t="s">
        <v>57</v>
      </c>
      <c r="B17" s="52" t="s">
        <v>17</v>
      </c>
      <c r="C17" s="11">
        <f>SUM(E17:BD17)</f>
        <v>0</v>
      </c>
      <c r="D17" s="12">
        <f t="shared" si="2"/>
        <v>0</v>
      </c>
      <c r="E17" s="152"/>
      <c r="F17" s="151"/>
      <c r="G17" s="152"/>
      <c r="H17" s="151"/>
      <c r="I17" s="152"/>
      <c r="J17" s="151"/>
      <c r="K17" s="152"/>
      <c r="L17" s="151"/>
      <c r="M17" s="151"/>
      <c r="N17" s="151"/>
      <c r="O17" s="151"/>
      <c r="P17" s="151"/>
      <c r="Q17" s="151"/>
      <c r="R17" s="151"/>
      <c r="S17" s="151"/>
      <c r="T17" s="17"/>
      <c r="U17" s="40"/>
      <c r="V17" s="16"/>
      <c r="W17" s="8"/>
      <c r="X17" s="17"/>
      <c r="Y17" s="17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91"/>
      <c r="AR17" s="91"/>
      <c r="AS17" s="4"/>
      <c r="AT17" s="4"/>
      <c r="AU17" s="4"/>
      <c r="AV17" s="206"/>
      <c r="AW17" s="207"/>
      <c r="AX17" s="207"/>
      <c r="AY17" s="207"/>
      <c r="AZ17" s="207"/>
      <c r="BA17" s="207"/>
      <c r="BB17" s="207"/>
      <c r="BC17" s="207"/>
      <c r="BD17" s="207"/>
      <c r="BE17" s="2">
        <f t="shared" ref="BE17:BE59" si="3">SUM(X17:BD17)</f>
        <v>0</v>
      </c>
      <c r="BF17" s="3">
        <f t="shared" ref="BF17:BF59" si="4">SUM(E17:AU17)</f>
        <v>0</v>
      </c>
    </row>
    <row r="18" spans="1:58" ht="18" customHeight="1" thickBot="1">
      <c r="A18" s="56"/>
      <c r="B18" s="210"/>
      <c r="C18" s="11"/>
      <c r="D18" s="12">
        <f t="shared" si="2"/>
        <v>0</v>
      </c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8"/>
      <c r="U18" s="38"/>
      <c r="V18" s="209"/>
      <c r="W18" s="8"/>
      <c r="X18" s="17"/>
      <c r="Y18" s="17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91"/>
      <c r="AR18" s="91"/>
      <c r="AS18" s="5"/>
      <c r="AT18" s="5"/>
      <c r="AU18" s="5"/>
      <c r="AV18" s="206"/>
      <c r="AW18" s="211"/>
      <c r="AX18" s="211"/>
      <c r="AY18" s="211"/>
      <c r="AZ18" s="211"/>
      <c r="BA18" s="211"/>
      <c r="BB18" s="211"/>
      <c r="BC18" s="211"/>
      <c r="BD18" s="211"/>
      <c r="BE18" s="2">
        <f t="shared" si="3"/>
        <v>0</v>
      </c>
      <c r="BF18" s="3">
        <f t="shared" si="4"/>
        <v>0</v>
      </c>
    </row>
    <row r="19" spans="1:58" ht="22.9" customHeight="1" thickBot="1">
      <c r="A19" s="56" t="s">
        <v>58</v>
      </c>
      <c r="B19" s="52" t="s">
        <v>16</v>
      </c>
      <c r="C19" s="11">
        <f t="shared" ref="C19:C29" si="5">SUM(E19:BD19)</f>
        <v>72</v>
      </c>
      <c r="D19" s="12">
        <f t="shared" si="2"/>
        <v>28</v>
      </c>
      <c r="E19" s="152">
        <v>2</v>
      </c>
      <c r="F19" s="152">
        <v>2</v>
      </c>
      <c r="G19" s="152">
        <v>2</v>
      </c>
      <c r="H19" s="152">
        <v>2</v>
      </c>
      <c r="I19" s="152">
        <v>2</v>
      </c>
      <c r="J19" s="152">
        <v>2</v>
      </c>
      <c r="K19" s="152">
        <v>2</v>
      </c>
      <c r="L19" s="152">
        <v>2</v>
      </c>
      <c r="M19" s="152">
        <v>2</v>
      </c>
      <c r="N19" s="152">
        <v>2</v>
      </c>
      <c r="O19" s="152">
        <v>2</v>
      </c>
      <c r="P19" s="152">
        <v>2</v>
      </c>
      <c r="Q19" s="152">
        <v>2</v>
      </c>
      <c r="R19" s="152">
        <v>2</v>
      </c>
      <c r="S19" s="153"/>
      <c r="T19" s="20"/>
      <c r="U19" s="278" t="s">
        <v>142</v>
      </c>
      <c r="V19" s="209"/>
      <c r="W19" s="8"/>
      <c r="X19" s="17">
        <v>2</v>
      </c>
      <c r="Y19" s="17">
        <v>2</v>
      </c>
      <c r="Z19" s="18">
        <v>2</v>
      </c>
      <c r="AA19" s="18">
        <v>2</v>
      </c>
      <c r="AB19" s="18">
        <v>2</v>
      </c>
      <c r="AC19" s="18">
        <v>2</v>
      </c>
      <c r="AD19" s="18">
        <v>2</v>
      </c>
      <c r="AE19" s="18">
        <v>2</v>
      </c>
      <c r="AF19" s="18">
        <v>2</v>
      </c>
      <c r="AG19" s="18">
        <v>2</v>
      </c>
      <c r="AH19" s="18">
        <v>2</v>
      </c>
      <c r="AI19" s="18">
        <v>2</v>
      </c>
      <c r="AJ19" s="18">
        <v>2</v>
      </c>
      <c r="AK19" s="18">
        <v>2</v>
      </c>
      <c r="AL19" s="18">
        <v>2</v>
      </c>
      <c r="AM19" s="18">
        <v>2</v>
      </c>
      <c r="AN19" s="18">
        <v>2</v>
      </c>
      <c r="AO19" s="18">
        <v>2</v>
      </c>
      <c r="AP19" s="18">
        <v>2</v>
      </c>
      <c r="AQ19" s="91"/>
      <c r="AR19" s="91"/>
      <c r="AS19" s="18">
        <v>2</v>
      </c>
      <c r="AT19" s="18">
        <v>2</v>
      </c>
      <c r="AU19" s="18">
        <v>2</v>
      </c>
      <c r="AV19" s="206"/>
      <c r="AW19" s="212"/>
      <c r="AX19" s="212"/>
      <c r="AY19" s="212"/>
      <c r="AZ19" s="212"/>
      <c r="BA19" s="212"/>
      <c r="BB19" s="212"/>
      <c r="BC19" s="212"/>
      <c r="BD19" s="212"/>
      <c r="BE19" s="2">
        <f t="shared" si="3"/>
        <v>44</v>
      </c>
      <c r="BF19" s="3">
        <f t="shared" si="4"/>
        <v>72</v>
      </c>
    </row>
    <row r="20" spans="1:58" ht="19.149999999999999" customHeight="1" thickBot="1">
      <c r="A20" s="213" t="s">
        <v>59</v>
      </c>
      <c r="B20" s="53" t="s">
        <v>18</v>
      </c>
      <c r="C20" s="11">
        <f t="shared" si="5"/>
        <v>72</v>
      </c>
      <c r="D20" s="12">
        <f t="shared" si="2"/>
        <v>28</v>
      </c>
      <c r="E20" s="152">
        <v>2</v>
      </c>
      <c r="F20" s="152">
        <v>2</v>
      </c>
      <c r="G20" s="152">
        <v>2</v>
      </c>
      <c r="H20" s="152">
        <v>2</v>
      </c>
      <c r="I20" s="152">
        <v>2</v>
      </c>
      <c r="J20" s="152">
        <v>2</v>
      </c>
      <c r="K20" s="152">
        <v>2</v>
      </c>
      <c r="L20" s="152">
        <v>2</v>
      </c>
      <c r="M20" s="152">
        <v>2</v>
      </c>
      <c r="N20" s="152">
        <v>2</v>
      </c>
      <c r="O20" s="152">
        <v>2</v>
      </c>
      <c r="P20" s="152">
        <v>2</v>
      </c>
      <c r="Q20" s="152">
        <v>2</v>
      </c>
      <c r="R20" s="152">
        <v>2</v>
      </c>
      <c r="S20" s="54"/>
      <c r="T20" s="20"/>
      <c r="U20" s="214" t="s">
        <v>134</v>
      </c>
      <c r="V20" s="209"/>
      <c r="W20" s="76"/>
      <c r="X20" s="17">
        <v>2</v>
      </c>
      <c r="Y20" s="17">
        <v>2</v>
      </c>
      <c r="Z20" s="18">
        <v>2</v>
      </c>
      <c r="AA20" s="18">
        <v>2</v>
      </c>
      <c r="AB20" s="18">
        <v>2</v>
      </c>
      <c r="AC20" s="18">
        <v>2</v>
      </c>
      <c r="AD20" s="18">
        <v>2</v>
      </c>
      <c r="AE20" s="18">
        <v>2</v>
      </c>
      <c r="AF20" s="18">
        <v>2</v>
      </c>
      <c r="AG20" s="18">
        <v>2</v>
      </c>
      <c r="AH20" s="18">
        <v>2</v>
      </c>
      <c r="AI20" s="18">
        <v>2</v>
      </c>
      <c r="AJ20" s="18">
        <v>2</v>
      </c>
      <c r="AK20" s="18">
        <v>2</v>
      </c>
      <c r="AL20" s="18">
        <v>2</v>
      </c>
      <c r="AM20" s="18">
        <v>2</v>
      </c>
      <c r="AN20" s="18">
        <v>2</v>
      </c>
      <c r="AO20" s="18">
        <v>2</v>
      </c>
      <c r="AP20" s="18">
        <v>2</v>
      </c>
      <c r="AQ20" s="91"/>
      <c r="AR20" s="91"/>
      <c r="AS20" s="18">
        <v>2</v>
      </c>
      <c r="AT20" s="18">
        <v>2</v>
      </c>
      <c r="AU20" s="214">
        <v>2</v>
      </c>
      <c r="AV20" s="206" t="s">
        <v>134</v>
      </c>
      <c r="AW20" s="212"/>
      <c r="AX20" s="212"/>
      <c r="AY20" s="212"/>
      <c r="AZ20" s="212"/>
      <c r="BA20" s="212"/>
      <c r="BB20" s="212"/>
      <c r="BC20" s="212"/>
      <c r="BD20" s="212"/>
      <c r="BE20" s="2">
        <f t="shared" si="3"/>
        <v>44</v>
      </c>
      <c r="BF20" s="3">
        <f t="shared" si="4"/>
        <v>72</v>
      </c>
    </row>
    <row r="21" spans="1:58" ht="35.1" customHeight="1" thickBot="1">
      <c r="A21" s="56" t="s">
        <v>60</v>
      </c>
      <c r="B21" s="215" t="s">
        <v>24</v>
      </c>
      <c r="C21" s="11">
        <f t="shared" si="5"/>
        <v>44</v>
      </c>
      <c r="D21" s="12">
        <f t="shared" si="2"/>
        <v>0</v>
      </c>
      <c r="E21" s="152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7"/>
      <c r="U21" s="40"/>
      <c r="V21" s="16"/>
      <c r="W21" s="134"/>
      <c r="X21" s="17">
        <v>2</v>
      </c>
      <c r="Y21" s="17">
        <v>2</v>
      </c>
      <c r="Z21" s="18">
        <v>2</v>
      </c>
      <c r="AA21" s="18">
        <v>2</v>
      </c>
      <c r="AB21" s="18">
        <v>2</v>
      </c>
      <c r="AC21" s="18">
        <v>2</v>
      </c>
      <c r="AD21" s="18">
        <v>2</v>
      </c>
      <c r="AE21" s="18">
        <v>2</v>
      </c>
      <c r="AF21" s="18">
        <v>2</v>
      </c>
      <c r="AG21" s="18">
        <v>2</v>
      </c>
      <c r="AH21" s="18">
        <v>2</v>
      </c>
      <c r="AI21" s="18">
        <v>2</v>
      </c>
      <c r="AJ21" s="18">
        <v>2</v>
      </c>
      <c r="AK21" s="18">
        <v>2</v>
      </c>
      <c r="AL21" s="18">
        <v>2</v>
      </c>
      <c r="AM21" s="18">
        <v>2</v>
      </c>
      <c r="AN21" s="18">
        <v>2</v>
      </c>
      <c r="AO21" s="18">
        <v>2</v>
      </c>
      <c r="AP21" s="18">
        <v>2</v>
      </c>
      <c r="AQ21" s="91"/>
      <c r="AR21" s="91"/>
      <c r="AS21" s="18">
        <v>2</v>
      </c>
      <c r="AT21" s="18">
        <v>2</v>
      </c>
      <c r="AU21" s="123">
        <v>2</v>
      </c>
      <c r="AV21" s="206" t="s">
        <v>106</v>
      </c>
      <c r="AW21" s="212"/>
      <c r="AX21" s="212"/>
      <c r="AY21" s="212"/>
      <c r="AZ21" s="212"/>
      <c r="BA21" s="212"/>
      <c r="BB21" s="212"/>
      <c r="BC21" s="212"/>
      <c r="BD21" s="212"/>
      <c r="BE21" s="2">
        <f t="shared" si="3"/>
        <v>44</v>
      </c>
      <c r="BF21" s="3">
        <f t="shared" si="4"/>
        <v>44</v>
      </c>
    </row>
    <row r="22" spans="1:58" ht="35.1" customHeight="1" thickBot="1">
      <c r="A22" s="56" t="s">
        <v>61</v>
      </c>
      <c r="B22" s="216" t="s">
        <v>50</v>
      </c>
      <c r="C22" s="11">
        <f t="shared" si="5"/>
        <v>0</v>
      </c>
      <c r="D22" s="12">
        <f t="shared" si="2"/>
        <v>0</v>
      </c>
      <c r="E22" s="154"/>
      <c r="F22" s="153"/>
      <c r="G22" s="153"/>
      <c r="H22" s="153"/>
      <c r="I22" s="153"/>
      <c r="J22" s="153"/>
      <c r="K22" s="153"/>
      <c r="L22" s="153"/>
      <c r="M22" s="153"/>
      <c r="N22" s="153"/>
      <c r="O22" s="20"/>
      <c r="P22" s="20"/>
      <c r="Q22" s="153"/>
      <c r="R22" s="153"/>
      <c r="S22" s="153"/>
      <c r="T22" s="20"/>
      <c r="U22" s="9"/>
      <c r="V22" s="8"/>
      <c r="W22" s="8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36"/>
      <c r="AR22" s="36"/>
      <c r="AS22" s="6"/>
      <c r="AT22" s="6"/>
      <c r="AU22" s="217"/>
      <c r="AV22" s="218"/>
      <c r="AW22" s="219"/>
      <c r="AX22" s="219"/>
      <c r="AY22" s="219"/>
      <c r="AZ22" s="219"/>
      <c r="BA22" s="219"/>
      <c r="BB22" s="219"/>
      <c r="BC22" s="219"/>
      <c r="BD22" s="219"/>
      <c r="BE22" s="2">
        <f t="shared" si="3"/>
        <v>0</v>
      </c>
      <c r="BF22" s="3">
        <f t="shared" si="4"/>
        <v>0</v>
      </c>
    </row>
    <row r="23" spans="1:58" ht="28.15" customHeight="1" thickBot="1">
      <c r="A23" s="56" t="s">
        <v>62</v>
      </c>
      <c r="B23" s="220" t="s">
        <v>135</v>
      </c>
      <c r="C23" s="11">
        <f t="shared" si="5"/>
        <v>44</v>
      </c>
      <c r="D23" s="12">
        <f t="shared" si="2"/>
        <v>0</v>
      </c>
      <c r="E23" s="154"/>
      <c r="F23" s="153"/>
      <c r="G23" s="153"/>
      <c r="H23" s="153"/>
      <c r="I23" s="153"/>
      <c r="J23" s="153"/>
      <c r="K23" s="153"/>
      <c r="L23" s="153"/>
      <c r="M23" s="153"/>
      <c r="N23" s="153"/>
      <c r="O23" s="20"/>
      <c r="P23" s="20"/>
      <c r="Q23" s="153"/>
      <c r="R23" s="153"/>
      <c r="S23" s="153"/>
      <c r="T23" s="20"/>
      <c r="U23" s="9"/>
      <c r="V23" s="8"/>
      <c r="W23" s="8"/>
      <c r="X23" s="20">
        <v>2</v>
      </c>
      <c r="Y23" s="20">
        <v>2</v>
      </c>
      <c r="Z23" s="20">
        <v>2</v>
      </c>
      <c r="AA23" s="20">
        <v>2</v>
      </c>
      <c r="AB23" s="20">
        <v>2</v>
      </c>
      <c r="AC23" s="20">
        <v>2</v>
      </c>
      <c r="AD23" s="20">
        <v>2</v>
      </c>
      <c r="AE23" s="20">
        <v>2</v>
      </c>
      <c r="AF23" s="20">
        <v>2</v>
      </c>
      <c r="AG23" s="20">
        <v>2</v>
      </c>
      <c r="AH23" s="20">
        <v>2</v>
      </c>
      <c r="AI23" s="20">
        <v>2</v>
      </c>
      <c r="AJ23" s="20">
        <v>2</v>
      </c>
      <c r="AK23" s="20">
        <v>2</v>
      </c>
      <c r="AL23" s="20">
        <v>2</v>
      </c>
      <c r="AM23" s="20">
        <v>2</v>
      </c>
      <c r="AN23" s="20">
        <v>2</v>
      </c>
      <c r="AO23" s="20">
        <v>2</v>
      </c>
      <c r="AP23" s="20">
        <v>2</v>
      </c>
      <c r="AQ23" s="36"/>
      <c r="AR23" s="36"/>
      <c r="AS23" s="20">
        <v>2</v>
      </c>
      <c r="AT23" s="20">
        <v>2</v>
      </c>
      <c r="AU23" s="121">
        <v>2</v>
      </c>
      <c r="AV23" s="218" t="s">
        <v>106</v>
      </c>
      <c r="AW23" s="221"/>
      <c r="AX23" s="221"/>
      <c r="AY23" s="221"/>
      <c r="AZ23" s="221"/>
      <c r="BA23" s="221"/>
      <c r="BB23" s="221"/>
      <c r="BC23" s="221"/>
      <c r="BD23" s="221"/>
      <c r="BE23" s="2">
        <f t="shared" si="3"/>
        <v>44</v>
      </c>
      <c r="BF23" s="3">
        <f t="shared" si="4"/>
        <v>44</v>
      </c>
    </row>
    <row r="24" spans="1:58" ht="63.6" customHeight="1" thickBot="1">
      <c r="A24" s="222" t="s">
        <v>63</v>
      </c>
      <c r="B24" s="51" t="s">
        <v>25</v>
      </c>
      <c r="C24" s="11">
        <f t="shared" si="5"/>
        <v>0</v>
      </c>
      <c r="D24" s="12">
        <f t="shared" si="2"/>
        <v>0</v>
      </c>
      <c r="E24" s="154"/>
      <c r="F24" s="153"/>
      <c r="G24" s="153"/>
      <c r="H24" s="153"/>
      <c r="I24" s="153"/>
      <c r="J24" s="153"/>
      <c r="K24" s="153"/>
      <c r="L24" s="153"/>
      <c r="M24" s="153"/>
      <c r="N24" s="153"/>
      <c r="O24" s="20"/>
      <c r="P24" s="20"/>
      <c r="Q24" s="153"/>
      <c r="R24" s="153"/>
      <c r="S24" s="153"/>
      <c r="T24" s="20"/>
      <c r="U24" s="9"/>
      <c r="V24" s="8"/>
      <c r="W24" s="8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36"/>
      <c r="AR24" s="36"/>
      <c r="AS24" s="6"/>
      <c r="AT24" s="6"/>
      <c r="AU24" s="217"/>
      <c r="AV24" s="218"/>
      <c r="AW24" s="219"/>
      <c r="AX24" s="219"/>
      <c r="AY24" s="219"/>
      <c r="AZ24" s="219"/>
      <c r="BA24" s="219"/>
      <c r="BB24" s="219"/>
      <c r="BC24" s="219"/>
      <c r="BD24" s="219"/>
      <c r="BE24" s="2">
        <f t="shared" si="3"/>
        <v>0</v>
      </c>
      <c r="BF24" s="3">
        <f t="shared" si="4"/>
        <v>0</v>
      </c>
    </row>
    <row r="25" spans="1:58" ht="24.6" customHeight="1" thickBot="1">
      <c r="A25" s="223" t="s">
        <v>64</v>
      </c>
      <c r="B25" s="52" t="s">
        <v>19</v>
      </c>
      <c r="C25" s="11">
        <f t="shared" si="5"/>
        <v>0</v>
      </c>
      <c r="D25" s="12">
        <f t="shared" si="2"/>
        <v>0</v>
      </c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23"/>
      <c r="U25" s="37"/>
      <c r="V25" s="224"/>
      <c r="W25" s="224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36"/>
      <c r="AR25" s="36"/>
      <c r="AS25" s="6"/>
      <c r="AT25" s="6"/>
      <c r="AU25" s="217"/>
      <c r="AV25" s="218"/>
      <c r="AW25" s="219"/>
      <c r="AX25" s="219"/>
      <c r="AY25" s="219"/>
      <c r="AZ25" s="219"/>
      <c r="BA25" s="219"/>
      <c r="BB25" s="219"/>
      <c r="BC25" s="219"/>
      <c r="BD25" s="219"/>
      <c r="BE25" s="2">
        <f t="shared" si="3"/>
        <v>0</v>
      </c>
      <c r="BF25" s="3">
        <f t="shared" si="4"/>
        <v>0</v>
      </c>
    </row>
    <row r="26" spans="1:58" ht="24.6" customHeight="1" thickBot="1">
      <c r="A26" s="223" t="s">
        <v>65</v>
      </c>
      <c r="B26" s="52" t="s">
        <v>26</v>
      </c>
      <c r="C26" s="11">
        <f t="shared" si="5"/>
        <v>0</v>
      </c>
      <c r="D26" s="12">
        <f t="shared" si="2"/>
        <v>0</v>
      </c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23"/>
      <c r="U26" s="37"/>
      <c r="V26" s="224"/>
      <c r="W26" s="224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36"/>
      <c r="AR26" s="36"/>
      <c r="AS26" s="6"/>
      <c r="AT26" s="6"/>
      <c r="AU26" s="217"/>
      <c r="AV26" s="218"/>
      <c r="AW26" s="219"/>
      <c r="AX26" s="219"/>
      <c r="AY26" s="219"/>
      <c r="AZ26" s="219"/>
      <c r="BA26" s="219"/>
      <c r="BB26" s="219"/>
      <c r="BC26" s="219"/>
      <c r="BD26" s="219"/>
      <c r="BE26" s="2">
        <f t="shared" si="3"/>
        <v>0</v>
      </c>
      <c r="BF26" s="3">
        <f t="shared" si="4"/>
        <v>0</v>
      </c>
    </row>
    <row r="27" spans="1:58" ht="35.1" customHeight="1" thickBot="1">
      <c r="A27" s="223" t="s">
        <v>66</v>
      </c>
      <c r="B27" s="53" t="s">
        <v>27</v>
      </c>
      <c r="C27" s="11">
        <f t="shared" si="5"/>
        <v>40</v>
      </c>
      <c r="D27" s="12">
        <f t="shared" si="2"/>
        <v>0</v>
      </c>
      <c r="E27" s="154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20"/>
      <c r="U27" s="9"/>
      <c r="V27" s="8"/>
      <c r="W27" s="8"/>
      <c r="X27" s="20">
        <v>2</v>
      </c>
      <c r="Y27" s="20">
        <v>2</v>
      </c>
      <c r="Z27" s="20">
        <v>2</v>
      </c>
      <c r="AA27" s="20">
        <v>2</v>
      </c>
      <c r="AB27" s="20">
        <v>2</v>
      </c>
      <c r="AC27" s="20">
        <v>2</v>
      </c>
      <c r="AD27" s="20">
        <v>2</v>
      </c>
      <c r="AE27" s="20">
        <v>2</v>
      </c>
      <c r="AF27" s="20">
        <v>2</v>
      </c>
      <c r="AG27" s="20">
        <v>2</v>
      </c>
      <c r="AH27" s="20">
        <v>2</v>
      </c>
      <c r="AI27" s="20">
        <v>2</v>
      </c>
      <c r="AJ27" s="20">
        <v>2</v>
      </c>
      <c r="AK27" s="20">
        <v>2</v>
      </c>
      <c r="AL27" s="20">
        <v>2</v>
      </c>
      <c r="AM27" s="20">
        <v>2</v>
      </c>
      <c r="AN27" s="20">
        <v>2</v>
      </c>
      <c r="AO27" s="20">
        <v>2</v>
      </c>
      <c r="AP27" s="20">
        <v>2</v>
      </c>
      <c r="AQ27" s="36"/>
      <c r="AR27" s="36"/>
      <c r="AS27" s="225">
        <v>2</v>
      </c>
      <c r="AT27" s="20"/>
      <c r="AU27" s="20"/>
      <c r="AV27" s="218" t="s">
        <v>136</v>
      </c>
      <c r="AW27" s="221"/>
      <c r="AX27" s="221"/>
      <c r="AY27" s="221"/>
      <c r="AZ27" s="221"/>
      <c r="BA27" s="221"/>
      <c r="BB27" s="221"/>
      <c r="BC27" s="221"/>
      <c r="BD27" s="221"/>
      <c r="BE27" s="2">
        <f t="shared" si="3"/>
        <v>40</v>
      </c>
      <c r="BF27" s="3">
        <f t="shared" si="4"/>
        <v>40</v>
      </c>
    </row>
    <row r="28" spans="1:58" ht="35.1" customHeight="1" thickBot="1">
      <c r="A28" s="222" t="s">
        <v>67</v>
      </c>
      <c r="B28" s="226" t="s">
        <v>28</v>
      </c>
      <c r="C28" s="11">
        <f t="shared" si="5"/>
        <v>0</v>
      </c>
      <c r="D28" s="12">
        <f t="shared" si="2"/>
        <v>0</v>
      </c>
      <c r="E28" s="154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20"/>
      <c r="U28" s="9"/>
      <c r="V28" s="8"/>
      <c r="W28" s="8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36"/>
      <c r="AR28" s="36"/>
      <c r="AS28" s="6"/>
      <c r="AT28" s="6"/>
      <c r="AU28" s="217"/>
      <c r="AV28" s="218"/>
      <c r="AW28" s="219"/>
      <c r="AX28" s="219"/>
      <c r="AY28" s="219"/>
      <c r="AZ28" s="219"/>
      <c r="BA28" s="219"/>
      <c r="BB28" s="219"/>
      <c r="BC28" s="219"/>
      <c r="BD28" s="219"/>
      <c r="BE28" s="2">
        <f t="shared" si="3"/>
        <v>0</v>
      </c>
      <c r="BF28" s="3">
        <f t="shared" si="4"/>
        <v>0</v>
      </c>
    </row>
    <row r="29" spans="1:58" ht="24" customHeight="1" thickBot="1">
      <c r="A29" s="223" t="s">
        <v>68</v>
      </c>
      <c r="B29" s="21" t="s">
        <v>29</v>
      </c>
      <c r="C29" s="11">
        <f t="shared" si="5"/>
        <v>0</v>
      </c>
      <c r="D29" s="12">
        <f t="shared" si="2"/>
        <v>0</v>
      </c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23"/>
      <c r="U29" s="37"/>
      <c r="V29" s="224"/>
      <c r="W29" s="224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36"/>
      <c r="AR29" s="36"/>
      <c r="AS29" s="6"/>
      <c r="AT29" s="6"/>
      <c r="AU29" s="217"/>
      <c r="AV29" s="218"/>
      <c r="AW29" s="219"/>
      <c r="AX29" s="219"/>
      <c r="AY29" s="219"/>
      <c r="AZ29" s="219"/>
      <c r="BA29" s="219"/>
      <c r="BB29" s="219"/>
      <c r="BC29" s="219"/>
      <c r="BD29" s="219"/>
      <c r="BE29" s="2">
        <f t="shared" si="3"/>
        <v>0</v>
      </c>
      <c r="BF29" s="3">
        <f t="shared" si="4"/>
        <v>0</v>
      </c>
    </row>
    <row r="30" spans="1:58" ht="16.899999999999999" customHeight="1" thickBot="1">
      <c r="A30" s="223"/>
      <c r="B30" s="227"/>
      <c r="C30" s="228"/>
      <c r="D30" s="12">
        <f t="shared" si="2"/>
        <v>0</v>
      </c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30"/>
      <c r="U30" s="231"/>
      <c r="V30" s="232"/>
      <c r="W30" s="232"/>
      <c r="X30" s="233"/>
      <c r="Y30" s="233"/>
      <c r="Z30" s="233"/>
      <c r="AA30" s="233"/>
      <c r="AB30" s="233"/>
      <c r="AC30" s="233"/>
      <c r="AD30" s="233"/>
      <c r="AE30" s="233"/>
      <c r="AF30" s="233"/>
      <c r="AG30" s="233"/>
      <c r="AH30" s="233"/>
      <c r="AI30" s="233"/>
      <c r="AJ30" s="233"/>
      <c r="AK30" s="233"/>
      <c r="AL30" s="233"/>
      <c r="AM30" s="233"/>
      <c r="AN30" s="233"/>
      <c r="AO30" s="233"/>
      <c r="AP30" s="233"/>
      <c r="AQ30" s="279"/>
      <c r="AR30" s="279"/>
      <c r="AS30" s="234"/>
      <c r="AT30" s="234"/>
      <c r="AU30" s="235"/>
      <c r="AV30" s="236"/>
      <c r="AW30" s="237"/>
      <c r="AX30" s="237"/>
      <c r="AY30" s="237"/>
      <c r="AZ30" s="237"/>
      <c r="BA30" s="237"/>
      <c r="BB30" s="237"/>
      <c r="BC30" s="237"/>
      <c r="BD30" s="237"/>
      <c r="BE30" s="2">
        <f t="shared" si="3"/>
        <v>0</v>
      </c>
      <c r="BF30" s="3">
        <f t="shared" si="4"/>
        <v>0</v>
      </c>
    </row>
    <row r="31" spans="1:58" ht="35.1" customHeight="1" thickBot="1">
      <c r="A31" s="223" t="s">
        <v>69</v>
      </c>
      <c r="B31" s="21" t="s">
        <v>30</v>
      </c>
      <c r="C31" s="238">
        <f t="shared" ref="C31:C48" si="6">SUM(E31:BD31)</f>
        <v>58</v>
      </c>
      <c r="D31" s="12">
        <f t="shared" si="2"/>
        <v>14</v>
      </c>
      <c r="E31" s="154">
        <v>1</v>
      </c>
      <c r="F31" s="154">
        <v>1</v>
      </c>
      <c r="G31" s="154">
        <v>1</v>
      </c>
      <c r="H31" s="154">
        <v>1</v>
      </c>
      <c r="I31" s="154">
        <v>1</v>
      </c>
      <c r="J31" s="154">
        <v>1</v>
      </c>
      <c r="K31" s="154">
        <v>1</v>
      </c>
      <c r="L31" s="154">
        <v>1</v>
      </c>
      <c r="M31" s="154">
        <v>1</v>
      </c>
      <c r="N31" s="154">
        <v>1</v>
      </c>
      <c r="O31" s="154">
        <v>1</v>
      </c>
      <c r="P31" s="154">
        <v>1</v>
      </c>
      <c r="Q31" s="154">
        <v>1</v>
      </c>
      <c r="R31" s="154">
        <v>1</v>
      </c>
      <c r="S31" s="154"/>
      <c r="T31" s="23"/>
      <c r="U31" s="9"/>
      <c r="V31" s="8"/>
      <c r="W31" s="8"/>
      <c r="X31" s="20">
        <v>2</v>
      </c>
      <c r="Y31" s="20">
        <v>2</v>
      </c>
      <c r="Z31" s="20">
        <v>2</v>
      </c>
      <c r="AA31" s="20">
        <v>2</v>
      </c>
      <c r="AB31" s="20">
        <v>2</v>
      </c>
      <c r="AC31" s="20">
        <v>2</v>
      </c>
      <c r="AD31" s="20">
        <v>2</v>
      </c>
      <c r="AE31" s="20">
        <v>2</v>
      </c>
      <c r="AF31" s="20">
        <v>2</v>
      </c>
      <c r="AG31" s="20">
        <v>2</v>
      </c>
      <c r="AH31" s="20">
        <v>2</v>
      </c>
      <c r="AI31" s="20">
        <v>2</v>
      </c>
      <c r="AJ31" s="20">
        <v>2</v>
      </c>
      <c r="AK31" s="20">
        <v>2</v>
      </c>
      <c r="AL31" s="20">
        <v>2</v>
      </c>
      <c r="AM31" s="20">
        <v>2</v>
      </c>
      <c r="AN31" s="20">
        <v>2</v>
      </c>
      <c r="AO31" s="20">
        <v>2</v>
      </c>
      <c r="AP31" s="20">
        <v>2</v>
      </c>
      <c r="AQ31" s="36"/>
      <c r="AR31" s="36"/>
      <c r="AS31" s="20">
        <v>2</v>
      </c>
      <c r="AT31" s="20">
        <v>2</v>
      </c>
      <c r="AU31" s="121">
        <v>2</v>
      </c>
      <c r="AV31" s="218" t="s">
        <v>106</v>
      </c>
      <c r="AW31" s="221"/>
      <c r="AX31" s="221"/>
      <c r="AY31" s="221"/>
      <c r="AZ31" s="221"/>
      <c r="BA31" s="221"/>
      <c r="BB31" s="221"/>
      <c r="BC31" s="221"/>
      <c r="BD31" s="221"/>
      <c r="BE31" s="2">
        <f>SUM(X31:BD31)</f>
        <v>44</v>
      </c>
      <c r="BF31" s="3">
        <f t="shared" si="4"/>
        <v>58</v>
      </c>
    </row>
    <row r="32" spans="1:58" ht="24" customHeight="1" thickBot="1">
      <c r="A32" s="223" t="s">
        <v>70</v>
      </c>
      <c r="B32" s="21" t="s">
        <v>31</v>
      </c>
      <c r="C32" s="11">
        <f t="shared" si="6"/>
        <v>0</v>
      </c>
      <c r="D32" s="12">
        <f t="shared" si="2"/>
        <v>0</v>
      </c>
      <c r="E32" s="154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20"/>
      <c r="U32" s="9"/>
      <c r="V32" s="8"/>
      <c r="W32" s="8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36"/>
      <c r="AR32" s="36"/>
      <c r="AS32" s="6"/>
      <c r="AT32" s="6"/>
      <c r="AU32" s="217"/>
      <c r="AV32" s="218"/>
      <c r="AW32" s="219"/>
      <c r="AX32" s="219"/>
      <c r="AY32" s="219"/>
      <c r="AZ32" s="219"/>
      <c r="BA32" s="219"/>
      <c r="BB32" s="219"/>
      <c r="BC32" s="219"/>
      <c r="BD32" s="219"/>
      <c r="BE32" s="2">
        <f t="shared" si="3"/>
        <v>0</v>
      </c>
      <c r="BF32" s="3">
        <f t="shared" si="4"/>
        <v>0</v>
      </c>
    </row>
    <row r="33" spans="1:58" ht="35.1" customHeight="1" thickBot="1">
      <c r="A33" s="223" t="s">
        <v>71</v>
      </c>
      <c r="B33" s="21" t="s">
        <v>32</v>
      </c>
      <c r="C33" s="11">
        <f t="shared" si="6"/>
        <v>0</v>
      </c>
      <c r="D33" s="12">
        <f t="shared" si="2"/>
        <v>0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23"/>
      <c r="U33" s="37"/>
      <c r="V33" s="224"/>
      <c r="W33" s="224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36"/>
      <c r="AR33" s="36"/>
      <c r="AS33" s="6"/>
      <c r="AT33" s="6"/>
      <c r="AU33" s="217"/>
      <c r="AV33" s="218"/>
      <c r="AW33" s="219"/>
      <c r="AX33" s="219"/>
      <c r="AY33" s="219"/>
      <c r="AZ33" s="219"/>
      <c r="BA33" s="219"/>
      <c r="BB33" s="219"/>
      <c r="BC33" s="219"/>
      <c r="BD33" s="219"/>
      <c r="BE33" s="2">
        <f t="shared" si="3"/>
        <v>0</v>
      </c>
      <c r="BF33" s="3">
        <f t="shared" si="4"/>
        <v>0</v>
      </c>
    </row>
    <row r="34" spans="1:58" ht="35.1" customHeight="1" thickBot="1">
      <c r="A34" s="223" t="s">
        <v>72</v>
      </c>
      <c r="B34" s="21" t="s">
        <v>33</v>
      </c>
      <c r="C34" s="11">
        <f t="shared" si="6"/>
        <v>40</v>
      </c>
      <c r="D34" s="12">
        <f t="shared" si="2"/>
        <v>0</v>
      </c>
      <c r="E34" s="154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20"/>
      <c r="U34" s="9"/>
      <c r="V34" s="8"/>
      <c r="W34" s="8"/>
      <c r="X34" s="20">
        <v>2</v>
      </c>
      <c r="Y34" s="20">
        <v>2</v>
      </c>
      <c r="Z34" s="20">
        <v>2</v>
      </c>
      <c r="AA34" s="20">
        <v>2</v>
      </c>
      <c r="AB34" s="20">
        <v>2</v>
      </c>
      <c r="AC34" s="20">
        <v>2</v>
      </c>
      <c r="AD34" s="20">
        <v>2</v>
      </c>
      <c r="AE34" s="20">
        <v>2</v>
      </c>
      <c r="AF34" s="20">
        <v>2</v>
      </c>
      <c r="AG34" s="20">
        <v>2</v>
      </c>
      <c r="AH34" s="20">
        <v>2</v>
      </c>
      <c r="AI34" s="20">
        <v>2</v>
      </c>
      <c r="AJ34" s="20">
        <v>2</v>
      </c>
      <c r="AK34" s="20">
        <v>2</v>
      </c>
      <c r="AL34" s="20">
        <v>2</v>
      </c>
      <c r="AM34" s="20">
        <v>2</v>
      </c>
      <c r="AN34" s="20">
        <v>2</v>
      </c>
      <c r="AO34" s="20">
        <v>2</v>
      </c>
      <c r="AP34" s="20">
        <v>2</v>
      </c>
      <c r="AQ34" s="36"/>
      <c r="AR34" s="36"/>
      <c r="AS34" s="239">
        <v>2</v>
      </c>
      <c r="AT34" s="20"/>
      <c r="AU34" s="20"/>
      <c r="AV34" s="218" t="s">
        <v>136</v>
      </c>
      <c r="AW34" s="221"/>
      <c r="AX34" s="221"/>
      <c r="AY34" s="221"/>
      <c r="AZ34" s="221"/>
      <c r="BA34" s="221"/>
      <c r="BB34" s="221"/>
      <c r="BC34" s="221"/>
      <c r="BD34" s="221"/>
      <c r="BE34" s="2">
        <f t="shared" si="3"/>
        <v>40</v>
      </c>
      <c r="BF34" s="3">
        <f t="shared" si="4"/>
        <v>40</v>
      </c>
    </row>
    <row r="35" spans="1:58" ht="35.1" customHeight="1" thickBot="1">
      <c r="A35" s="223" t="s">
        <v>73</v>
      </c>
      <c r="B35" s="21" t="s">
        <v>34</v>
      </c>
      <c r="C35" s="11">
        <f t="shared" si="6"/>
        <v>140</v>
      </c>
      <c r="D35" s="12">
        <f t="shared" si="2"/>
        <v>52</v>
      </c>
      <c r="E35" s="154">
        <v>4</v>
      </c>
      <c r="F35" s="154">
        <v>4</v>
      </c>
      <c r="G35" s="154">
        <v>4</v>
      </c>
      <c r="H35" s="154">
        <v>4</v>
      </c>
      <c r="I35" s="154">
        <v>4</v>
      </c>
      <c r="J35" s="154">
        <v>4</v>
      </c>
      <c r="K35" s="154">
        <v>4</v>
      </c>
      <c r="L35" s="154">
        <v>4</v>
      </c>
      <c r="M35" s="154">
        <v>4</v>
      </c>
      <c r="N35" s="154">
        <v>4</v>
      </c>
      <c r="O35" s="154">
        <v>4</v>
      </c>
      <c r="P35" s="154">
        <v>4</v>
      </c>
      <c r="Q35" s="154">
        <v>2</v>
      </c>
      <c r="R35" s="154">
        <v>2</v>
      </c>
      <c r="S35" s="154"/>
      <c r="T35" s="23"/>
      <c r="U35" s="9"/>
      <c r="V35" s="8"/>
      <c r="W35" s="8"/>
      <c r="X35" s="20">
        <v>4</v>
      </c>
      <c r="Y35" s="20">
        <v>4</v>
      </c>
      <c r="Z35" s="20">
        <v>4</v>
      </c>
      <c r="AA35" s="20">
        <v>4</v>
      </c>
      <c r="AB35" s="20">
        <v>4</v>
      </c>
      <c r="AC35" s="20">
        <v>4</v>
      </c>
      <c r="AD35" s="20">
        <v>4</v>
      </c>
      <c r="AE35" s="20">
        <v>4</v>
      </c>
      <c r="AF35" s="20">
        <v>4</v>
      </c>
      <c r="AG35" s="20">
        <v>4</v>
      </c>
      <c r="AH35" s="20">
        <v>4</v>
      </c>
      <c r="AI35" s="20">
        <v>4</v>
      </c>
      <c r="AJ35" s="20">
        <v>4</v>
      </c>
      <c r="AK35" s="20">
        <v>4</v>
      </c>
      <c r="AL35" s="20">
        <v>4</v>
      </c>
      <c r="AM35" s="20">
        <v>4</v>
      </c>
      <c r="AN35" s="20">
        <v>4</v>
      </c>
      <c r="AO35" s="20">
        <v>4</v>
      </c>
      <c r="AP35" s="20">
        <v>4</v>
      </c>
      <c r="AQ35" s="36"/>
      <c r="AR35" s="36"/>
      <c r="AS35" s="20">
        <v>4</v>
      </c>
      <c r="AT35" s="20">
        <v>4</v>
      </c>
      <c r="AU35" s="20">
        <v>4</v>
      </c>
      <c r="AV35" s="240" t="s">
        <v>137</v>
      </c>
      <c r="AW35" s="221"/>
      <c r="AX35" s="221"/>
      <c r="AY35" s="221"/>
      <c r="AZ35" s="221"/>
      <c r="BA35" s="221"/>
      <c r="BB35" s="221"/>
      <c r="BC35" s="221"/>
      <c r="BD35" s="221"/>
      <c r="BE35" s="2">
        <f t="shared" si="3"/>
        <v>88</v>
      </c>
      <c r="BF35" s="3">
        <f t="shared" si="4"/>
        <v>140</v>
      </c>
    </row>
    <row r="36" spans="1:58" ht="35.1" customHeight="1" thickBot="1">
      <c r="A36" s="223" t="s">
        <v>74</v>
      </c>
      <c r="B36" s="21" t="s">
        <v>35</v>
      </c>
      <c r="C36" s="11">
        <f t="shared" si="6"/>
        <v>0</v>
      </c>
      <c r="D36" s="241">
        <f t="shared" si="2"/>
        <v>0</v>
      </c>
      <c r="E36" s="154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20"/>
      <c r="U36" s="9"/>
      <c r="V36" s="8"/>
      <c r="W36" s="8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36"/>
      <c r="AR36" s="36"/>
      <c r="AS36" s="6"/>
      <c r="AT36" s="6"/>
      <c r="AU36" s="217"/>
      <c r="AV36" s="218"/>
      <c r="AW36" s="219"/>
      <c r="AX36" s="219"/>
      <c r="AY36" s="219"/>
      <c r="AZ36" s="219"/>
      <c r="BA36" s="219"/>
      <c r="BB36" s="219"/>
      <c r="BC36" s="219"/>
      <c r="BD36" s="219"/>
      <c r="BE36" s="2">
        <f t="shared" si="3"/>
        <v>0</v>
      </c>
      <c r="BF36" s="3">
        <f t="shared" si="4"/>
        <v>0</v>
      </c>
    </row>
    <row r="37" spans="1:58" ht="24.6" customHeight="1" thickBot="1">
      <c r="A37" s="223" t="s">
        <v>75</v>
      </c>
      <c r="B37" s="21" t="s">
        <v>36</v>
      </c>
      <c r="C37" s="11">
        <f t="shared" si="6"/>
        <v>154</v>
      </c>
      <c r="D37" s="12">
        <f t="shared" si="2"/>
        <v>52</v>
      </c>
      <c r="E37" s="154">
        <v>4</v>
      </c>
      <c r="F37" s="154">
        <v>4</v>
      </c>
      <c r="G37" s="154">
        <v>4</v>
      </c>
      <c r="H37" s="154">
        <v>4</v>
      </c>
      <c r="I37" s="154">
        <v>4</v>
      </c>
      <c r="J37" s="154">
        <v>4</v>
      </c>
      <c r="K37" s="154">
        <v>4</v>
      </c>
      <c r="L37" s="154">
        <v>4</v>
      </c>
      <c r="M37" s="154">
        <v>4</v>
      </c>
      <c r="N37" s="154">
        <v>4</v>
      </c>
      <c r="O37" s="154">
        <v>4</v>
      </c>
      <c r="P37" s="154">
        <v>4</v>
      </c>
      <c r="Q37" s="154">
        <v>4</v>
      </c>
      <c r="R37" s="154"/>
      <c r="S37" s="154"/>
      <c r="T37" s="23"/>
      <c r="U37" s="9"/>
      <c r="V37" s="8"/>
      <c r="W37" s="8"/>
      <c r="X37" s="20">
        <v>5</v>
      </c>
      <c r="Y37" s="20">
        <v>5</v>
      </c>
      <c r="Z37" s="20">
        <v>5</v>
      </c>
      <c r="AA37" s="20">
        <v>5</v>
      </c>
      <c r="AB37" s="20">
        <v>5</v>
      </c>
      <c r="AC37" s="20">
        <v>5</v>
      </c>
      <c r="AD37" s="20">
        <v>5</v>
      </c>
      <c r="AE37" s="20">
        <v>5</v>
      </c>
      <c r="AF37" s="20">
        <v>5</v>
      </c>
      <c r="AG37" s="20">
        <v>5</v>
      </c>
      <c r="AH37" s="20">
        <v>5</v>
      </c>
      <c r="AI37" s="20">
        <v>5</v>
      </c>
      <c r="AJ37" s="20">
        <v>5</v>
      </c>
      <c r="AK37" s="20">
        <v>5</v>
      </c>
      <c r="AL37" s="20">
        <v>5</v>
      </c>
      <c r="AM37" s="20">
        <v>5</v>
      </c>
      <c r="AN37" s="20">
        <v>5</v>
      </c>
      <c r="AO37" s="20">
        <v>5</v>
      </c>
      <c r="AP37" s="20">
        <v>5</v>
      </c>
      <c r="AQ37" s="36"/>
      <c r="AR37" s="36"/>
      <c r="AS37" s="20">
        <v>5</v>
      </c>
      <c r="AT37" s="20">
        <v>2</v>
      </c>
      <c r="AU37" s="153"/>
      <c r="AV37" s="240" t="s">
        <v>137</v>
      </c>
      <c r="AW37" s="221"/>
      <c r="AX37" s="221"/>
      <c r="AY37" s="221"/>
      <c r="AZ37" s="221"/>
      <c r="BA37" s="221"/>
      <c r="BB37" s="221"/>
      <c r="BC37" s="221"/>
      <c r="BD37" s="221"/>
      <c r="BE37" s="2">
        <f t="shared" si="3"/>
        <v>102</v>
      </c>
      <c r="BF37" s="3">
        <f t="shared" si="4"/>
        <v>154</v>
      </c>
    </row>
    <row r="38" spans="1:58" ht="35.1" customHeight="1" thickBot="1">
      <c r="A38" s="242" t="s">
        <v>76</v>
      </c>
      <c r="B38" s="21" t="s">
        <v>37</v>
      </c>
      <c r="C38" s="11">
        <f t="shared" si="6"/>
        <v>70</v>
      </c>
      <c r="D38" s="241">
        <f t="shared" si="2"/>
        <v>70</v>
      </c>
      <c r="E38" s="154">
        <v>5</v>
      </c>
      <c r="F38" s="154">
        <v>5</v>
      </c>
      <c r="G38" s="154">
        <v>5</v>
      </c>
      <c r="H38" s="154">
        <v>5</v>
      </c>
      <c r="I38" s="154">
        <v>5</v>
      </c>
      <c r="J38" s="154">
        <v>5</v>
      </c>
      <c r="K38" s="154">
        <v>5</v>
      </c>
      <c r="L38" s="154">
        <v>5</v>
      </c>
      <c r="M38" s="154">
        <v>5</v>
      </c>
      <c r="N38" s="154">
        <v>5</v>
      </c>
      <c r="O38" s="154">
        <v>5</v>
      </c>
      <c r="P38" s="154">
        <v>5</v>
      </c>
      <c r="Q38" s="154">
        <v>5</v>
      </c>
      <c r="R38" s="154">
        <v>5</v>
      </c>
      <c r="S38" s="54"/>
      <c r="T38" s="20"/>
      <c r="U38" s="121" t="s">
        <v>106</v>
      </c>
      <c r="V38" s="8"/>
      <c r="W38" s="34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36"/>
      <c r="AR38" s="36"/>
      <c r="AS38" s="6"/>
      <c r="AT38" s="6"/>
      <c r="AU38" s="217"/>
      <c r="AV38" s="218"/>
      <c r="AW38" s="219"/>
      <c r="AX38" s="219"/>
      <c r="AY38" s="219"/>
      <c r="AZ38" s="219"/>
      <c r="BA38" s="219"/>
      <c r="BB38" s="219"/>
      <c r="BC38" s="219"/>
      <c r="BD38" s="219"/>
      <c r="BE38" s="2">
        <f t="shared" si="3"/>
        <v>0</v>
      </c>
      <c r="BF38" s="3">
        <f t="shared" si="4"/>
        <v>70</v>
      </c>
    </row>
    <row r="39" spans="1:58" ht="48.6" customHeight="1" thickBot="1">
      <c r="A39" s="243" t="s">
        <v>77</v>
      </c>
      <c r="B39" s="21" t="s">
        <v>38</v>
      </c>
      <c r="C39" s="11">
        <f t="shared" si="6"/>
        <v>40</v>
      </c>
      <c r="D39" s="12">
        <f t="shared" si="2"/>
        <v>0</v>
      </c>
      <c r="E39" s="154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20"/>
      <c r="U39" s="9"/>
      <c r="V39" s="8"/>
      <c r="W39" s="8"/>
      <c r="X39" s="20">
        <v>2</v>
      </c>
      <c r="Y39" s="20">
        <v>2</v>
      </c>
      <c r="Z39" s="20">
        <v>2</v>
      </c>
      <c r="AA39" s="20">
        <v>2</v>
      </c>
      <c r="AB39" s="20">
        <v>2</v>
      </c>
      <c r="AC39" s="20">
        <v>2</v>
      </c>
      <c r="AD39" s="20">
        <v>2</v>
      </c>
      <c r="AE39" s="20">
        <v>2</v>
      </c>
      <c r="AF39" s="20">
        <v>2</v>
      </c>
      <c r="AG39" s="20">
        <v>2</v>
      </c>
      <c r="AH39" s="20">
        <v>2</v>
      </c>
      <c r="AI39" s="20">
        <v>2</v>
      </c>
      <c r="AJ39" s="20">
        <v>2</v>
      </c>
      <c r="AK39" s="20">
        <v>2</v>
      </c>
      <c r="AL39" s="20">
        <v>2</v>
      </c>
      <c r="AM39" s="20">
        <v>2</v>
      </c>
      <c r="AN39" s="20">
        <v>2</v>
      </c>
      <c r="AO39" s="20">
        <v>2</v>
      </c>
      <c r="AP39" s="20">
        <v>2</v>
      </c>
      <c r="AQ39" s="36"/>
      <c r="AR39" s="36"/>
      <c r="AS39" s="239">
        <v>2</v>
      </c>
      <c r="AT39" s="20"/>
      <c r="AU39" s="20"/>
      <c r="AV39" s="218" t="s">
        <v>136</v>
      </c>
      <c r="AW39" s="221"/>
      <c r="AX39" s="221"/>
      <c r="AY39" s="221"/>
      <c r="AZ39" s="221"/>
      <c r="BA39" s="221"/>
      <c r="BB39" s="221"/>
      <c r="BC39" s="221"/>
      <c r="BD39" s="221"/>
      <c r="BE39" s="2">
        <f t="shared" si="3"/>
        <v>40</v>
      </c>
      <c r="BF39" s="3">
        <f t="shared" si="4"/>
        <v>40</v>
      </c>
    </row>
    <row r="40" spans="1:58" ht="53.45" customHeight="1" thickBot="1">
      <c r="A40" s="244" t="s">
        <v>78</v>
      </c>
      <c r="B40" s="21" t="s">
        <v>39</v>
      </c>
      <c r="C40" s="11">
        <f t="shared" si="6"/>
        <v>36</v>
      </c>
      <c r="D40" s="12">
        <f t="shared" si="2"/>
        <v>36</v>
      </c>
      <c r="E40" s="152">
        <v>2</v>
      </c>
      <c r="F40" s="152">
        <v>2</v>
      </c>
      <c r="G40" s="152">
        <v>2</v>
      </c>
      <c r="H40" s="152">
        <v>2</v>
      </c>
      <c r="I40" s="152">
        <v>2</v>
      </c>
      <c r="J40" s="152">
        <v>2</v>
      </c>
      <c r="K40" s="152">
        <v>2</v>
      </c>
      <c r="L40" s="152">
        <v>2</v>
      </c>
      <c r="M40" s="152">
        <v>2</v>
      </c>
      <c r="N40" s="152">
        <v>2</v>
      </c>
      <c r="O40" s="152">
        <v>2</v>
      </c>
      <c r="P40" s="152">
        <v>2</v>
      </c>
      <c r="Q40" s="152">
        <v>4</v>
      </c>
      <c r="R40" s="152">
        <v>8</v>
      </c>
      <c r="S40" s="54"/>
      <c r="T40" s="20"/>
      <c r="U40" s="121" t="s">
        <v>106</v>
      </c>
      <c r="V40" s="8"/>
      <c r="W40" s="34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36"/>
      <c r="AR40" s="36"/>
      <c r="AS40" s="20"/>
      <c r="AT40" s="20"/>
      <c r="AU40" s="20"/>
      <c r="AV40" s="218"/>
      <c r="AW40" s="221"/>
      <c r="AX40" s="221"/>
      <c r="AY40" s="221"/>
      <c r="AZ40" s="221"/>
      <c r="BA40" s="221"/>
      <c r="BB40" s="221"/>
      <c r="BC40" s="221"/>
      <c r="BD40" s="221"/>
      <c r="BE40" s="2">
        <f t="shared" si="3"/>
        <v>0</v>
      </c>
      <c r="BF40" s="3">
        <f t="shared" si="4"/>
        <v>36</v>
      </c>
    </row>
    <row r="41" spans="1:58" ht="21.6" hidden="1" customHeight="1" outlineLevel="1" thickBot="1">
      <c r="A41" s="242" t="s">
        <v>79</v>
      </c>
      <c r="B41" s="245" t="s">
        <v>94</v>
      </c>
      <c r="C41" s="11">
        <f t="shared" si="6"/>
        <v>0</v>
      </c>
      <c r="D41" s="12">
        <f t="shared" si="2"/>
        <v>0</v>
      </c>
      <c r="E41" s="154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20"/>
      <c r="U41" s="9"/>
      <c r="V41" s="8"/>
      <c r="W41" s="8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36"/>
      <c r="AR41" s="36"/>
      <c r="AS41" s="6"/>
      <c r="AT41" s="6"/>
      <c r="AU41" s="217"/>
      <c r="AV41" s="218"/>
      <c r="AW41" s="219"/>
      <c r="AX41" s="219"/>
      <c r="AY41" s="219"/>
      <c r="AZ41" s="219"/>
      <c r="BA41" s="219"/>
      <c r="BB41" s="219"/>
      <c r="BC41" s="219"/>
      <c r="BD41" s="219"/>
      <c r="BE41" s="2">
        <f t="shared" si="3"/>
        <v>0</v>
      </c>
      <c r="BF41" s="3">
        <f t="shared" si="4"/>
        <v>0</v>
      </c>
    </row>
    <row r="42" spans="1:58" ht="35.1" hidden="1" customHeight="1" outlineLevel="1" thickBot="1">
      <c r="A42" s="57" t="s">
        <v>80</v>
      </c>
      <c r="B42" s="246" t="s">
        <v>41</v>
      </c>
      <c r="C42" s="11">
        <f t="shared" si="6"/>
        <v>0</v>
      </c>
      <c r="D42" s="12">
        <f t="shared" si="2"/>
        <v>0</v>
      </c>
      <c r="E42" s="154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20"/>
      <c r="U42" s="9"/>
      <c r="V42" s="8"/>
      <c r="W42" s="8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36"/>
      <c r="AR42" s="36"/>
      <c r="AS42" s="6"/>
      <c r="AT42" s="6"/>
      <c r="AU42" s="217"/>
      <c r="AV42" s="218"/>
      <c r="AW42" s="219"/>
      <c r="AX42" s="219"/>
      <c r="AY42" s="219"/>
      <c r="AZ42" s="219"/>
      <c r="BA42" s="219"/>
      <c r="BB42" s="219"/>
      <c r="BC42" s="219"/>
      <c r="BD42" s="219"/>
      <c r="BE42" s="2">
        <f t="shared" si="3"/>
        <v>0</v>
      </c>
      <c r="BF42" s="3">
        <f t="shared" si="4"/>
        <v>0</v>
      </c>
    </row>
    <row r="43" spans="1:58" ht="35.1" hidden="1" customHeight="1" outlineLevel="1" thickBot="1">
      <c r="A43" s="66" t="s">
        <v>81</v>
      </c>
      <c r="B43" s="247" t="s">
        <v>41</v>
      </c>
      <c r="C43" s="11">
        <f t="shared" si="6"/>
        <v>0</v>
      </c>
      <c r="D43" s="12">
        <f t="shared" si="2"/>
        <v>0</v>
      </c>
      <c r="E43" s="154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20"/>
      <c r="U43" s="9"/>
      <c r="V43" s="8"/>
      <c r="W43" s="8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36"/>
      <c r="AR43" s="36"/>
      <c r="AS43" s="6"/>
      <c r="AT43" s="6"/>
      <c r="AU43" s="217"/>
      <c r="AV43" s="218"/>
      <c r="AW43" s="219"/>
      <c r="AX43" s="219"/>
      <c r="AY43" s="219"/>
      <c r="AZ43" s="219"/>
      <c r="BA43" s="219"/>
      <c r="BB43" s="219"/>
      <c r="BC43" s="219"/>
      <c r="BD43" s="219"/>
      <c r="BE43" s="2">
        <f t="shared" si="3"/>
        <v>0</v>
      </c>
      <c r="BF43" s="3">
        <f t="shared" si="4"/>
        <v>0</v>
      </c>
    </row>
    <row r="44" spans="1:58" ht="35.1" hidden="1" customHeight="1" outlineLevel="1" thickBot="1">
      <c r="A44" s="66" t="s">
        <v>95</v>
      </c>
      <c r="B44" s="248" t="s">
        <v>138</v>
      </c>
      <c r="C44" s="11">
        <f t="shared" si="6"/>
        <v>0</v>
      </c>
      <c r="D44" s="12">
        <f t="shared" si="2"/>
        <v>0</v>
      </c>
      <c r="E44" s="154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20"/>
      <c r="U44" s="9"/>
      <c r="V44" s="8"/>
      <c r="W44" s="8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36"/>
      <c r="AR44" s="36"/>
      <c r="AS44" s="6"/>
      <c r="AT44" s="6"/>
      <c r="AU44" s="217"/>
      <c r="AV44" s="218"/>
      <c r="AW44" s="219"/>
      <c r="AX44" s="219"/>
      <c r="AY44" s="219"/>
      <c r="AZ44" s="219"/>
      <c r="BA44" s="219"/>
      <c r="BB44" s="219"/>
      <c r="BC44" s="219"/>
      <c r="BD44" s="219"/>
      <c r="BE44" s="2">
        <f t="shared" si="3"/>
        <v>0</v>
      </c>
      <c r="BF44" s="3">
        <f t="shared" si="4"/>
        <v>0</v>
      </c>
    </row>
    <row r="45" spans="1:58" ht="35.1" hidden="1" customHeight="1" outlineLevel="1" thickBot="1">
      <c r="A45" s="66" t="s">
        <v>139</v>
      </c>
      <c r="B45" s="25" t="s">
        <v>96</v>
      </c>
      <c r="C45" s="249">
        <f t="shared" si="6"/>
        <v>0</v>
      </c>
      <c r="D45" s="12">
        <f t="shared" si="2"/>
        <v>0</v>
      </c>
      <c r="E45" s="154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20"/>
      <c r="U45" s="9"/>
      <c r="V45" s="8"/>
      <c r="W45" s="8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36"/>
      <c r="AR45" s="36"/>
      <c r="AS45" s="6"/>
      <c r="AT45" s="6"/>
      <c r="AU45" s="217"/>
      <c r="AV45" s="218"/>
      <c r="AW45" s="219"/>
      <c r="AX45" s="219"/>
      <c r="AY45" s="219"/>
      <c r="AZ45" s="219"/>
      <c r="BA45" s="219"/>
      <c r="BB45" s="219"/>
      <c r="BC45" s="219"/>
      <c r="BD45" s="219"/>
      <c r="BE45" s="2">
        <f t="shared" si="3"/>
        <v>0</v>
      </c>
      <c r="BF45" s="3">
        <f t="shared" si="4"/>
        <v>0</v>
      </c>
    </row>
    <row r="46" spans="1:58" ht="26.45" hidden="1" customHeight="1" outlineLevel="1" thickBot="1">
      <c r="A46" s="58" t="s">
        <v>82</v>
      </c>
      <c r="B46" s="31" t="s">
        <v>42</v>
      </c>
      <c r="C46" s="250">
        <f t="shared" si="6"/>
        <v>0</v>
      </c>
      <c r="D46" s="12">
        <f t="shared" si="2"/>
        <v>0</v>
      </c>
      <c r="E46" s="154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20"/>
      <c r="U46" s="9"/>
      <c r="V46" s="8"/>
      <c r="W46" s="8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36"/>
      <c r="AR46" s="36"/>
      <c r="AS46" s="6"/>
      <c r="AT46" s="6"/>
      <c r="AU46" s="217"/>
      <c r="AV46" s="218"/>
      <c r="AW46" s="219"/>
      <c r="AX46" s="219"/>
      <c r="AY46" s="219"/>
      <c r="AZ46" s="219"/>
      <c r="BA46" s="219"/>
      <c r="BB46" s="219"/>
      <c r="BC46" s="219"/>
      <c r="BD46" s="219"/>
      <c r="BE46" s="2">
        <f t="shared" si="3"/>
        <v>0</v>
      </c>
      <c r="BF46" s="3">
        <f t="shared" si="4"/>
        <v>0</v>
      </c>
    </row>
    <row r="47" spans="1:58" ht="33" hidden="1" customHeight="1" outlineLevel="1" thickBot="1">
      <c r="A47" s="59" t="s">
        <v>83</v>
      </c>
      <c r="B47" s="27" t="s">
        <v>43</v>
      </c>
      <c r="C47" s="251">
        <f t="shared" si="6"/>
        <v>0</v>
      </c>
      <c r="D47" s="12">
        <f t="shared" si="2"/>
        <v>0</v>
      </c>
      <c r="E47" s="23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9"/>
      <c r="V47" s="8"/>
      <c r="W47" s="8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36"/>
      <c r="AR47" s="36"/>
      <c r="AS47" s="6"/>
      <c r="AT47" s="6"/>
      <c r="AU47" s="217"/>
      <c r="AV47" s="218"/>
      <c r="AW47" s="219"/>
      <c r="AX47" s="219"/>
      <c r="AY47" s="219"/>
      <c r="AZ47" s="219"/>
      <c r="BA47" s="219"/>
      <c r="BB47" s="219"/>
      <c r="BC47" s="219"/>
      <c r="BD47" s="219"/>
      <c r="BE47" s="2">
        <f t="shared" si="3"/>
        <v>0</v>
      </c>
      <c r="BF47" s="3">
        <f t="shared" si="4"/>
        <v>0</v>
      </c>
    </row>
    <row r="48" spans="1:58" ht="66" hidden="1" customHeight="1" outlineLevel="1" thickBot="1">
      <c r="A48" s="60" t="s">
        <v>84</v>
      </c>
      <c r="B48" s="252" t="s">
        <v>44</v>
      </c>
      <c r="C48" s="11">
        <f t="shared" si="6"/>
        <v>0</v>
      </c>
      <c r="D48" s="12">
        <f t="shared" si="2"/>
        <v>0</v>
      </c>
      <c r="E48" s="154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20"/>
      <c r="U48" s="9"/>
      <c r="V48" s="8"/>
      <c r="W48" s="8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36"/>
      <c r="AR48" s="36"/>
      <c r="AS48" s="6"/>
      <c r="AT48" s="6"/>
      <c r="AU48" s="217"/>
      <c r="AV48" s="218"/>
      <c r="AW48" s="219"/>
      <c r="AX48" s="219"/>
      <c r="AY48" s="219"/>
      <c r="AZ48" s="219"/>
      <c r="BA48" s="219"/>
      <c r="BB48" s="219"/>
      <c r="BC48" s="219"/>
      <c r="BD48" s="219"/>
      <c r="BE48" s="2">
        <f t="shared" si="3"/>
        <v>0</v>
      </c>
      <c r="BF48" s="3">
        <f t="shared" si="4"/>
        <v>0</v>
      </c>
    </row>
    <row r="49" spans="1:58" ht="63" customHeight="1" collapsed="1" thickBot="1">
      <c r="A49" s="253" t="s">
        <v>85</v>
      </c>
      <c r="B49" s="254" t="s">
        <v>44</v>
      </c>
      <c r="C49" s="255">
        <f>SUM(E49:BD49)+SUM(E50:R50)</f>
        <v>216</v>
      </c>
      <c r="D49" s="12">
        <v>92</v>
      </c>
      <c r="E49" s="154">
        <v>6</v>
      </c>
      <c r="F49" s="154">
        <v>6</v>
      </c>
      <c r="G49" s="154">
        <v>6</v>
      </c>
      <c r="H49" s="154">
        <v>6</v>
      </c>
      <c r="I49" s="154">
        <v>6</v>
      </c>
      <c r="J49" s="154">
        <v>6</v>
      </c>
      <c r="K49" s="154">
        <v>6</v>
      </c>
      <c r="L49" s="154">
        <v>6</v>
      </c>
      <c r="M49" s="154">
        <v>6</v>
      </c>
      <c r="N49" s="154">
        <v>6</v>
      </c>
      <c r="O49" s="154">
        <v>6</v>
      </c>
      <c r="P49" s="154">
        <v>8</v>
      </c>
      <c r="Q49" s="154">
        <v>8</v>
      </c>
      <c r="R49" s="154">
        <v>10</v>
      </c>
      <c r="S49" s="154"/>
      <c r="T49" s="256"/>
      <c r="U49" s="9"/>
      <c r="V49" s="8"/>
      <c r="W49" s="8"/>
      <c r="X49" s="20">
        <v>5</v>
      </c>
      <c r="Y49" s="20">
        <v>5</v>
      </c>
      <c r="Z49" s="20">
        <v>5</v>
      </c>
      <c r="AA49" s="20">
        <v>5</v>
      </c>
      <c r="AB49" s="20">
        <v>5</v>
      </c>
      <c r="AC49" s="20">
        <v>5</v>
      </c>
      <c r="AD49" s="20">
        <v>5</v>
      </c>
      <c r="AE49" s="20">
        <v>5</v>
      </c>
      <c r="AF49" s="20">
        <v>5</v>
      </c>
      <c r="AG49" s="20">
        <v>5</v>
      </c>
      <c r="AH49" s="20">
        <v>5</v>
      </c>
      <c r="AI49" s="20">
        <v>5</v>
      </c>
      <c r="AJ49" s="20">
        <v>5</v>
      </c>
      <c r="AK49" s="20">
        <v>5</v>
      </c>
      <c r="AL49" s="20">
        <v>5</v>
      </c>
      <c r="AM49" s="20">
        <v>5</v>
      </c>
      <c r="AN49" s="20">
        <v>5</v>
      </c>
      <c r="AO49" s="20">
        <v>5</v>
      </c>
      <c r="AP49" s="20">
        <v>5</v>
      </c>
      <c r="AQ49" s="36"/>
      <c r="AR49" s="36"/>
      <c r="AS49" s="20">
        <v>5</v>
      </c>
      <c r="AT49" s="20">
        <v>11</v>
      </c>
      <c r="AU49" s="20">
        <v>13</v>
      </c>
      <c r="AV49" s="218"/>
      <c r="AW49" s="221"/>
      <c r="AX49" s="221"/>
      <c r="AY49" s="221"/>
      <c r="AZ49" s="221"/>
      <c r="BA49" s="221"/>
      <c r="BB49" s="221"/>
      <c r="BC49" s="221"/>
      <c r="BD49" s="221"/>
      <c r="BE49" s="2">
        <f t="shared" si="3"/>
        <v>124</v>
      </c>
      <c r="BF49" s="3">
        <f>SUM(E49:AU49)+SUM(E50:R50)</f>
        <v>216</v>
      </c>
    </row>
    <row r="50" spans="1:58" ht="63" customHeight="1" thickBot="1">
      <c r="A50" s="79"/>
      <c r="B50" s="257" t="s">
        <v>99</v>
      </c>
      <c r="C50" s="258"/>
      <c r="D50" s="12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23"/>
      <c r="U50" s="9"/>
      <c r="V50" s="8"/>
      <c r="W50" s="8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36"/>
      <c r="AR50" s="36"/>
      <c r="AS50" s="20"/>
      <c r="AT50" s="20"/>
      <c r="AU50" s="20"/>
      <c r="AV50" s="218"/>
      <c r="AW50" s="221"/>
      <c r="AX50" s="221"/>
      <c r="AY50" s="221"/>
      <c r="AZ50" s="221"/>
      <c r="BA50" s="221"/>
      <c r="BB50" s="221"/>
      <c r="BC50" s="221"/>
      <c r="BD50" s="221"/>
      <c r="BE50" s="2">
        <f t="shared" si="3"/>
        <v>0</v>
      </c>
      <c r="BF50" s="3">
        <f t="shared" si="4"/>
        <v>0</v>
      </c>
    </row>
    <row r="51" spans="1:58" ht="63" customHeight="1" thickBot="1">
      <c r="A51" s="86"/>
      <c r="B51" s="257" t="s">
        <v>99</v>
      </c>
      <c r="C51" s="259">
        <f>SUM(E51:BD51)</f>
        <v>0</v>
      </c>
      <c r="D51" s="12">
        <f t="shared" si="2"/>
        <v>0</v>
      </c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256"/>
      <c r="U51" s="37"/>
      <c r="V51" s="224"/>
      <c r="W51" s="8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36"/>
      <c r="AR51" s="36"/>
      <c r="AS51" s="20"/>
      <c r="AT51" s="20"/>
      <c r="AU51" s="20"/>
      <c r="AV51" s="218"/>
      <c r="AW51" s="221"/>
      <c r="AX51" s="221"/>
      <c r="AY51" s="221"/>
      <c r="AZ51" s="221"/>
      <c r="BA51" s="221"/>
      <c r="BB51" s="221"/>
      <c r="BC51" s="221"/>
      <c r="BD51" s="221"/>
      <c r="BE51" s="2">
        <f t="shared" si="3"/>
        <v>0</v>
      </c>
      <c r="BF51" s="3">
        <f t="shared" si="4"/>
        <v>0</v>
      </c>
    </row>
    <row r="52" spans="1:58" ht="63" customHeight="1" thickBot="1">
      <c r="A52" s="253" t="s">
        <v>101</v>
      </c>
      <c r="B52" s="260" t="s">
        <v>100</v>
      </c>
      <c r="C52" s="261">
        <f>SUM(E52:AU52)</f>
        <v>134</v>
      </c>
      <c r="D52" s="12">
        <f>SUM(E52:R52)</f>
        <v>42</v>
      </c>
      <c r="E52" s="154">
        <v>3</v>
      </c>
      <c r="F52" s="154">
        <v>3</v>
      </c>
      <c r="G52" s="154">
        <v>3</v>
      </c>
      <c r="H52" s="154">
        <v>3</v>
      </c>
      <c r="I52" s="154">
        <v>3</v>
      </c>
      <c r="J52" s="154">
        <v>3</v>
      </c>
      <c r="K52" s="154">
        <v>3</v>
      </c>
      <c r="L52" s="154">
        <v>3</v>
      </c>
      <c r="M52" s="154">
        <v>3</v>
      </c>
      <c r="N52" s="154">
        <v>3</v>
      </c>
      <c r="O52" s="154">
        <v>3</v>
      </c>
      <c r="P52" s="154">
        <v>3</v>
      </c>
      <c r="Q52" s="154">
        <v>3</v>
      </c>
      <c r="R52" s="154">
        <v>3</v>
      </c>
      <c r="S52" s="154"/>
      <c r="T52" s="256"/>
      <c r="U52" s="37"/>
      <c r="V52" s="224"/>
      <c r="W52" s="8"/>
      <c r="X52" s="20">
        <v>4</v>
      </c>
      <c r="Y52" s="20">
        <v>4</v>
      </c>
      <c r="Z52" s="20">
        <v>4</v>
      </c>
      <c r="AA52" s="20">
        <v>4</v>
      </c>
      <c r="AB52" s="20">
        <v>4</v>
      </c>
      <c r="AC52" s="20">
        <v>4</v>
      </c>
      <c r="AD52" s="20">
        <v>4</v>
      </c>
      <c r="AE52" s="20">
        <v>4</v>
      </c>
      <c r="AF52" s="20">
        <v>4</v>
      </c>
      <c r="AG52" s="20">
        <v>4</v>
      </c>
      <c r="AH52" s="20">
        <v>4</v>
      </c>
      <c r="AI52" s="20">
        <v>4</v>
      </c>
      <c r="AJ52" s="20">
        <v>4</v>
      </c>
      <c r="AK52" s="20">
        <v>4</v>
      </c>
      <c r="AL52" s="20">
        <v>4</v>
      </c>
      <c r="AM52" s="20">
        <v>4</v>
      </c>
      <c r="AN52" s="20">
        <v>4</v>
      </c>
      <c r="AO52" s="20">
        <v>4</v>
      </c>
      <c r="AP52" s="20">
        <v>4</v>
      </c>
      <c r="AQ52" s="36"/>
      <c r="AR52" s="36"/>
      <c r="AS52" s="20">
        <v>4</v>
      </c>
      <c r="AT52" s="147">
        <v>7</v>
      </c>
      <c r="AU52" s="121">
        <v>5</v>
      </c>
      <c r="AV52" s="9" t="s">
        <v>106</v>
      </c>
      <c r="AW52" s="221"/>
      <c r="AX52" s="221"/>
      <c r="AY52" s="221"/>
      <c r="AZ52" s="221"/>
      <c r="BA52" s="221"/>
      <c r="BB52" s="221"/>
      <c r="BC52" s="221"/>
      <c r="BD52" s="221"/>
      <c r="BE52" s="2">
        <f>SUM(X52:BD52)</f>
        <v>92</v>
      </c>
      <c r="BF52" s="3">
        <f>SUM(E52:AU52)</f>
        <v>134</v>
      </c>
    </row>
    <row r="53" spans="1:58" ht="18" customHeight="1" thickBot="1">
      <c r="A53" s="262"/>
      <c r="B53" s="26" t="s">
        <v>42</v>
      </c>
      <c r="S53" s="229"/>
      <c r="T53" s="263"/>
      <c r="U53" s="231"/>
      <c r="V53" s="232"/>
      <c r="W53" s="264"/>
      <c r="AP53" s="233"/>
      <c r="AQ53" s="279"/>
      <c r="AR53" s="279"/>
      <c r="AU53" s="233"/>
      <c r="AV53" s="218"/>
      <c r="AW53" s="265"/>
      <c r="AX53" s="265"/>
      <c r="AY53" s="265"/>
      <c r="AZ53" s="265"/>
      <c r="BA53" s="265"/>
      <c r="BB53" s="265"/>
      <c r="BC53" s="265"/>
      <c r="BD53" s="265"/>
      <c r="BE53" s="266">
        <f t="shared" si="3"/>
        <v>0</v>
      </c>
      <c r="BF53" s="267">
        <f t="shared" si="4"/>
        <v>0</v>
      </c>
    </row>
    <row r="54" spans="1:58" ht="35.1" customHeight="1" thickBot="1">
      <c r="A54" s="59" t="s">
        <v>86</v>
      </c>
      <c r="B54" s="27" t="s">
        <v>45</v>
      </c>
      <c r="C54" s="250">
        <f t="shared" ref="C54:C60" si="7">SUM(E54:BD54)</f>
        <v>72</v>
      </c>
      <c r="D54" s="12">
        <f t="shared" si="2"/>
        <v>0</v>
      </c>
      <c r="E54" s="23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36">
        <v>36</v>
      </c>
      <c r="T54" s="20"/>
      <c r="U54" s="9"/>
      <c r="V54" s="8"/>
      <c r="W54" s="8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36">
        <v>36</v>
      </c>
      <c r="AR54" s="36"/>
      <c r="AS54" s="6"/>
      <c r="AT54" s="6"/>
      <c r="AU54" s="217"/>
      <c r="AV54" s="218"/>
      <c r="AW54" s="219"/>
      <c r="AX54" s="219"/>
      <c r="AY54" s="219"/>
      <c r="AZ54" s="219"/>
      <c r="BA54" s="219"/>
      <c r="BB54" s="219"/>
      <c r="BC54" s="219"/>
      <c r="BD54" s="219"/>
      <c r="BE54" s="2">
        <f t="shared" si="3"/>
        <v>36</v>
      </c>
      <c r="BF54" s="3">
        <f t="shared" si="4"/>
        <v>72</v>
      </c>
    </row>
    <row r="55" spans="1:58" ht="35.1" customHeight="1" thickBot="1">
      <c r="A55" s="62" t="s">
        <v>87</v>
      </c>
      <c r="B55" s="252" t="s">
        <v>46</v>
      </c>
      <c r="C55" s="268">
        <f t="shared" si="7"/>
        <v>0</v>
      </c>
      <c r="D55" s="12">
        <f t="shared" si="2"/>
        <v>0</v>
      </c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37"/>
      <c r="V55" s="224"/>
      <c r="W55" s="8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36"/>
      <c r="AR55" s="36"/>
      <c r="AS55" s="6"/>
      <c r="AT55" s="6"/>
      <c r="AU55" s="217"/>
      <c r="AV55" s="218"/>
      <c r="AW55" s="219"/>
      <c r="AX55" s="219"/>
      <c r="AY55" s="219"/>
      <c r="AZ55" s="219"/>
      <c r="BA55" s="219"/>
      <c r="BB55" s="219"/>
      <c r="BC55" s="219"/>
      <c r="BD55" s="219"/>
      <c r="BE55" s="2">
        <f t="shared" si="3"/>
        <v>0</v>
      </c>
      <c r="BF55" s="3">
        <f t="shared" si="4"/>
        <v>0</v>
      </c>
    </row>
    <row r="56" spans="1:58" ht="68.45" customHeight="1" thickBot="1">
      <c r="A56" s="60" t="s">
        <v>88</v>
      </c>
      <c r="B56" s="269" t="s">
        <v>46</v>
      </c>
      <c r="C56" s="268">
        <f t="shared" si="7"/>
        <v>0</v>
      </c>
      <c r="D56" s="12">
        <f t="shared" si="2"/>
        <v>0</v>
      </c>
      <c r="E56" s="154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153"/>
      <c r="Q56" s="153"/>
      <c r="R56" s="153"/>
      <c r="S56" s="153"/>
      <c r="T56" s="20"/>
      <c r="U56" s="9"/>
      <c r="V56" s="8"/>
      <c r="W56" s="8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36"/>
      <c r="AR56" s="36"/>
      <c r="AS56" s="6"/>
      <c r="AT56" s="6"/>
      <c r="AU56" s="217"/>
      <c r="AV56" s="218"/>
      <c r="AW56" s="219"/>
      <c r="AX56" s="219"/>
      <c r="AY56" s="219"/>
      <c r="AZ56" s="219"/>
      <c r="BA56" s="219"/>
      <c r="BB56" s="219"/>
      <c r="BC56" s="219"/>
      <c r="BD56" s="219"/>
      <c r="BE56" s="2">
        <f t="shared" si="3"/>
        <v>0</v>
      </c>
      <c r="BF56" s="3">
        <f t="shared" si="4"/>
        <v>0</v>
      </c>
    </row>
    <row r="57" spans="1:58" ht="64.150000000000006" customHeight="1" outlineLevel="1" thickBot="1">
      <c r="A57" s="63" t="s">
        <v>89</v>
      </c>
      <c r="B57" s="247" t="s">
        <v>40</v>
      </c>
      <c r="C57" s="268">
        <f t="shared" si="7"/>
        <v>0</v>
      </c>
      <c r="D57" s="12">
        <f t="shared" si="2"/>
        <v>0</v>
      </c>
      <c r="E57" s="154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153"/>
      <c r="S57" s="153"/>
      <c r="T57" s="20"/>
      <c r="U57" s="9"/>
      <c r="V57" s="8"/>
      <c r="W57" s="8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36"/>
      <c r="AR57" s="36"/>
      <c r="AS57" s="6"/>
      <c r="AT57" s="6"/>
      <c r="AU57" s="217"/>
      <c r="AV57" s="218"/>
      <c r="AW57" s="219"/>
      <c r="AX57" s="219"/>
      <c r="AY57" s="219"/>
      <c r="AZ57" s="219"/>
      <c r="BA57" s="219"/>
      <c r="BB57" s="219"/>
      <c r="BC57" s="219"/>
      <c r="BD57" s="219"/>
      <c r="BE57" s="2">
        <f t="shared" si="3"/>
        <v>0</v>
      </c>
      <c r="BF57" s="3">
        <f t="shared" si="4"/>
        <v>0</v>
      </c>
    </row>
    <row r="58" spans="1:58" ht="64.150000000000006" customHeight="1" outlineLevel="1" thickBot="1">
      <c r="A58" s="270" t="s">
        <v>90</v>
      </c>
      <c r="B58" s="27" t="s">
        <v>45</v>
      </c>
      <c r="C58" s="268">
        <f t="shared" si="7"/>
        <v>0</v>
      </c>
      <c r="D58" s="12">
        <f t="shared" si="2"/>
        <v>0</v>
      </c>
      <c r="E58" s="154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20"/>
      <c r="U58" s="9"/>
      <c r="V58" s="8"/>
      <c r="W58" s="8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36"/>
      <c r="AR58" s="36"/>
      <c r="AS58" s="6"/>
      <c r="AT58" s="6"/>
      <c r="AU58" s="217"/>
      <c r="AV58" s="218"/>
      <c r="AW58" s="219"/>
      <c r="AX58" s="219"/>
      <c r="AY58" s="219"/>
      <c r="AZ58" s="219"/>
      <c r="BA58" s="219"/>
      <c r="BB58" s="219"/>
      <c r="BC58" s="219"/>
      <c r="BD58" s="219"/>
      <c r="BE58" s="2">
        <f t="shared" si="3"/>
        <v>0</v>
      </c>
      <c r="BF58" s="3">
        <f t="shared" si="4"/>
        <v>0</v>
      </c>
    </row>
    <row r="59" spans="1:58" ht="35.1" customHeight="1" thickBot="1">
      <c r="A59" s="65" t="s">
        <v>91</v>
      </c>
      <c r="B59" s="13" t="s">
        <v>47</v>
      </c>
      <c r="C59" s="268">
        <f t="shared" si="7"/>
        <v>0</v>
      </c>
      <c r="D59" s="12">
        <f t="shared" si="2"/>
        <v>0</v>
      </c>
      <c r="E59" s="23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9"/>
      <c r="V59" s="8"/>
      <c r="W59" s="8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36"/>
      <c r="AR59" s="36"/>
      <c r="AS59" s="6"/>
      <c r="AT59" s="6"/>
      <c r="AU59" s="217"/>
      <c r="AV59" s="218"/>
      <c r="AW59" s="219"/>
      <c r="AX59" s="219"/>
      <c r="AY59" s="219"/>
      <c r="AZ59" s="219"/>
      <c r="BA59" s="219"/>
      <c r="BB59" s="219"/>
      <c r="BC59" s="219"/>
      <c r="BD59" s="219"/>
      <c r="BE59" s="2">
        <f t="shared" si="3"/>
        <v>0</v>
      </c>
      <c r="BF59" s="3">
        <f t="shared" si="4"/>
        <v>0</v>
      </c>
    </row>
    <row r="60" spans="1:58" ht="35.1" customHeight="1" thickBot="1">
      <c r="A60" s="65" t="s">
        <v>140</v>
      </c>
      <c r="B60" s="271" t="s">
        <v>47</v>
      </c>
      <c r="C60" s="250">
        <f t="shared" si="7"/>
        <v>88</v>
      </c>
      <c r="D60" s="12">
        <f>SUM(E60:R60)</f>
        <v>42</v>
      </c>
      <c r="E60" s="154">
        <v>3</v>
      </c>
      <c r="F60" s="154">
        <v>3</v>
      </c>
      <c r="G60" s="154">
        <v>3</v>
      </c>
      <c r="H60" s="154">
        <v>3</v>
      </c>
      <c r="I60" s="154">
        <v>3</v>
      </c>
      <c r="J60" s="154">
        <v>3</v>
      </c>
      <c r="K60" s="154">
        <v>3</v>
      </c>
      <c r="L60" s="154">
        <v>3</v>
      </c>
      <c r="M60" s="154">
        <v>3</v>
      </c>
      <c r="N60" s="154">
        <v>3</v>
      </c>
      <c r="O60" s="154">
        <v>3</v>
      </c>
      <c r="P60" s="154">
        <v>3</v>
      </c>
      <c r="Q60" s="154">
        <v>3</v>
      </c>
      <c r="R60" s="154">
        <v>3</v>
      </c>
      <c r="S60" s="154"/>
      <c r="T60" s="23"/>
      <c r="U60" s="9"/>
      <c r="V60" s="8"/>
      <c r="W60" s="8"/>
      <c r="X60" s="20">
        <v>2</v>
      </c>
      <c r="Y60" s="20">
        <v>2</v>
      </c>
      <c r="Z60" s="20">
        <v>2</v>
      </c>
      <c r="AA60" s="20">
        <v>2</v>
      </c>
      <c r="AB60" s="20">
        <v>2</v>
      </c>
      <c r="AC60" s="20">
        <v>2</v>
      </c>
      <c r="AD60" s="20">
        <v>2</v>
      </c>
      <c r="AE60" s="20">
        <v>2</v>
      </c>
      <c r="AF60" s="20">
        <v>2</v>
      </c>
      <c r="AG60" s="20">
        <v>2</v>
      </c>
      <c r="AH60" s="20">
        <v>2</v>
      </c>
      <c r="AI60" s="20">
        <v>2</v>
      </c>
      <c r="AJ60" s="20">
        <v>2</v>
      </c>
      <c r="AK60" s="20">
        <v>2</v>
      </c>
      <c r="AL60" s="20">
        <v>2</v>
      </c>
      <c r="AM60" s="20">
        <v>2</v>
      </c>
      <c r="AN60" s="20">
        <v>2</v>
      </c>
      <c r="AO60" s="20">
        <v>2</v>
      </c>
      <c r="AP60" s="20">
        <v>2</v>
      </c>
      <c r="AQ60" s="36"/>
      <c r="AR60" s="36"/>
      <c r="AS60" s="20">
        <v>2</v>
      </c>
      <c r="AT60" s="20">
        <v>2</v>
      </c>
      <c r="AU60" s="121">
        <v>4</v>
      </c>
      <c r="AV60" s="218" t="s">
        <v>106</v>
      </c>
      <c r="AW60" s="219"/>
      <c r="AX60" s="219"/>
      <c r="AY60" s="219"/>
      <c r="AZ60" s="219"/>
      <c r="BA60" s="219"/>
      <c r="BB60" s="219"/>
      <c r="BC60" s="219"/>
      <c r="BD60" s="219"/>
      <c r="BE60" s="2">
        <f>SUM(X60:AU60)</f>
        <v>46</v>
      </c>
      <c r="BF60" s="3">
        <f>SUM(E60:AU60)</f>
        <v>88</v>
      </c>
    </row>
    <row r="61" spans="1:58" ht="17.45" customHeight="1" thickBot="1">
      <c r="A61" s="272" t="s">
        <v>93</v>
      </c>
      <c r="B61" s="1" t="s">
        <v>45</v>
      </c>
      <c r="C61" s="273">
        <f>SUM(E62:BD62)</f>
        <v>0</v>
      </c>
      <c r="D61" s="12">
        <f>SUM(E61:W61)</f>
        <v>36</v>
      </c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74">
        <v>36</v>
      </c>
      <c r="U61" s="37"/>
      <c r="V61" s="224"/>
      <c r="W61" s="8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36"/>
      <c r="AR61" s="36">
        <v>36</v>
      </c>
      <c r="AS61" s="6" t="s">
        <v>106</v>
      </c>
      <c r="AT61" s="6"/>
      <c r="AU61" s="217"/>
      <c r="AV61" s="218"/>
      <c r="AW61" s="275"/>
      <c r="AX61" s="275"/>
      <c r="AY61" s="275"/>
      <c r="AZ61" s="275"/>
      <c r="BA61" s="275"/>
      <c r="BB61" s="275"/>
      <c r="BC61" s="275"/>
      <c r="BD61" s="275"/>
      <c r="BE61" s="2">
        <f>SUM(X62:BD62)</f>
        <v>0</v>
      </c>
      <c r="BF61" s="3">
        <f>SUM(E61:AU61)</f>
        <v>72</v>
      </c>
    </row>
    <row r="62" spans="1:58" ht="35.1" customHeight="1">
      <c r="AW62" s="276"/>
      <c r="AX62" s="276"/>
      <c r="AY62" s="276"/>
      <c r="AZ62" s="276"/>
      <c r="BA62" s="276"/>
      <c r="BB62" s="276"/>
      <c r="BC62" s="276"/>
      <c r="BD62" s="276"/>
    </row>
    <row r="63" spans="1:58" ht="13.5" thickBot="1">
      <c r="AF63" s="147"/>
      <c r="BE63" s="10"/>
      <c r="BF63" s="10"/>
    </row>
    <row r="64" spans="1:58" ht="13.5" thickBot="1">
      <c r="E64" s="33"/>
      <c r="F64" s="1" t="s">
        <v>48</v>
      </c>
      <c r="O64" s="125"/>
      <c r="P64" s="1" t="s">
        <v>108</v>
      </c>
      <c r="U64" s="142" t="s">
        <v>105</v>
      </c>
      <c r="W64" s="317" t="s">
        <v>123</v>
      </c>
      <c r="X64" s="317"/>
      <c r="Y64" s="317"/>
      <c r="Z64" s="317"/>
      <c r="AA64" s="317"/>
      <c r="AB64" s="317"/>
      <c r="AC64" s="317"/>
      <c r="AD64" s="317"/>
      <c r="BE64" s="10"/>
      <c r="BF64" s="10"/>
    </row>
    <row r="65" spans="5:58" ht="13.5" thickBot="1">
      <c r="U65" s="142"/>
      <c r="X65" s="1" t="s">
        <v>124</v>
      </c>
      <c r="BE65" s="10"/>
      <c r="BF65" s="10"/>
    </row>
    <row r="66" spans="5:58" ht="13.5" thickBot="1">
      <c r="E66" s="32"/>
      <c r="F66" s="1" t="s">
        <v>45</v>
      </c>
      <c r="O66" s="124"/>
      <c r="P66" s="1" t="s">
        <v>107</v>
      </c>
      <c r="U66" s="142"/>
      <c r="BE66" s="10"/>
      <c r="BF66" s="10"/>
    </row>
    <row r="67" spans="5:58" ht="13.5" thickBot="1">
      <c r="U67" s="142"/>
      <c r="BE67" s="10"/>
      <c r="BF67" s="10"/>
    </row>
    <row r="68" spans="5:58" ht="14.25" customHeight="1" thickBot="1">
      <c r="E68" s="34"/>
      <c r="F68" s="1" t="s">
        <v>141</v>
      </c>
      <c r="O68" s="126"/>
      <c r="P68" s="1" t="s">
        <v>109</v>
      </c>
      <c r="U68" s="142"/>
      <c r="BE68" s="10"/>
      <c r="BF68" s="10"/>
    </row>
    <row r="69" spans="5:58" ht="20.45" customHeight="1" thickBot="1">
      <c r="U69" s="142"/>
      <c r="BE69" s="10"/>
      <c r="BF69" s="10"/>
    </row>
    <row r="70" spans="5:58" ht="22.9" customHeight="1">
      <c r="BE70" s="10"/>
      <c r="BF70" s="10"/>
    </row>
    <row r="71" spans="5:58">
      <c r="BE71" s="10"/>
      <c r="BF71" s="10"/>
    </row>
    <row r="72" spans="5:58">
      <c r="BE72" s="10"/>
      <c r="BF72" s="10"/>
    </row>
    <row r="73" spans="5:58">
      <c r="BE73" s="10"/>
      <c r="BF73" s="10"/>
    </row>
    <row r="74" spans="5:58" ht="19.899999999999999" customHeight="1">
      <c r="BE74" s="10"/>
      <c r="BF74" s="10"/>
    </row>
  </sheetData>
  <mergeCells count="36">
    <mergeCell ref="BF3:BF7"/>
    <mergeCell ref="X9:X14"/>
    <mergeCell ref="Y9:Y14"/>
    <mergeCell ref="AG9:AG14"/>
    <mergeCell ref="AP9:AP14"/>
    <mergeCell ref="AQ9:AQ14"/>
    <mergeCell ref="AR9:AR14"/>
    <mergeCell ref="AR3:AU5"/>
    <mergeCell ref="AV3:AV7"/>
    <mergeCell ref="AW3:AY5"/>
    <mergeCell ref="AZ3:AZ7"/>
    <mergeCell ref="BA3:BD5"/>
    <mergeCell ref="BE3:BE7"/>
    <mergeCell ref="AD3:AD7"/>
    <mergeCell ref="AE3:AH5"/>
    <mergeCell ref="V3:V7"/>
    <mergeCell ref="W3:Y5"/>
    <mergeCell ref="Z3:Z7"/>
    <mergeCell ref="AA3:AC5"/>
    <mergeCell ref="W64:AD64"/>
    <mergeCell ref="B1:BD1"/>
    <mergeCell ref="Q2:AG2"/>
    <mergeCell ref="A3:A7"/>
    <mergeCell ref="B3:B7"/>
    <mergeCell ref="C3:C7"/>
    <mergeCell ref="D3:D7"/>
    <mergeCell ref="E3:H5"/>
    <mergeCell ref="I3:I7"/>
    <mergeCell ref="J3:L5"/>
    <mergeCell ref="M3:M7"/>
    <mergeCell ref="AI3:AI7"/>
    <mergeCell ref="AJ3:AL5"/>
    <mergeCell ref="AM3:AM7"/>
    <mergeCell ref="AN3:AQ5"/>
    <mergeCell ref="N3:Q5"/>
    <mergeCell ref="R3:U5"/>
  </mergeCells>
  <pageMargins left="0.31496062992125984" right="0.19685039370078741" top="0.27559055118110237" bottom="0.51181102362204722" header="0.11811023622047245" footer="0.31496062992125984"/>
  <pageSetup paperSize="9" scale="5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G74"/>
  <sheetViews>
    <sheetView tabSelected="1" topLeftCell="A37" zoomScale="70" zoomScaleNormal="70" workbookViewId="0">
      <selection activeCell="AC67" sqref="AC67:AC68"/>
    </sheetView>
  </sheetViews>
  <sheetFormatPr defaultColWidth="9.140625" defaultRowHeight="12.75"/>
  <cols>
    <col min="1" max="1" width="9.140625" style="1"/>
    <col min="2" max="2" width="25" style="1" customWidth="1"/>
    <col min="3" max="3" width="7" style="1" customWidth="1"/>
    <col min="4" max="4" width="6.28515625" style="1" customWidth="1"/>
    <col min="5" max="41" width="3.7109375" style="1" customWidth="1"/>
    <col min="42" max="42" width="3.5703125" style="1" customWidth="1"/>
    <col min="43" max="43" width="3.28515625" style="1" customWidth="1"/>
    <col min="44" max="44" width="3.5703125" style="1" customWidth="1"/>
    <col min="45" max="45" width="3.28515625" style="1" customWidth="1"/>
    <col min="46" max="46" width="3.5703125" style="1" customWidth="1"/>
    <col min="47" max="47" width="4.42578125" style="1" customWidth="1"/>
    <col min="48" max="48" width="3.28515625" style="1" customWidth="1"/>
    <col min="49" max="49" width="2.85546875" style="1" customWidth="1"/>
    <col min="50" max="50" width="3.140625" style="1" customWidth="1"/>
    <col min="51" max="51" width="2.7109375" style="1" customWidth="1"/>
    <col min="52" max="52" width="3" style="1" customWidth="1"/>
    <col min="53" max="53" width="2.28515625" style="1" customWidth="1"/>
    <col min="54" max="54" width="2.7109375" style="1" customWidth="1"/>
    <col min="55" max="55" width="3.28515625" style="1" customWidth="1"/>
    <col min="56" max="56" width="2.85546875" style="1" customWidth="1"/>
    <col min="57" max="58" width="5.42578125" style="1" customWidth="1"/>
    <col min="59" max="16384" width="9.140625" style="1"/>
  </cols>
  <sheetData>
    <row r="1" spans="1:58" ht="25.5" customHeight="1">
      <c r="B1" s="280" t="s">
        <v>53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0"/>
      <c r="BB1" s="280"/>
    </row>
    <row r="2" spans="1:58" ht="25.5" customHeight="1" thickBot="1">
      <c r="R2" s="89" t="s">
        <v>131</v>
      </c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</row>
    <row r="3" spans="1:58" ht="25.5" customHeight="1" thickBot="1">
      <c r="A3" s="282" t="s">
        <v>54</v>
      </c>
      <c r="B3" s="285" t="s">
        <v>0</v>
      </c>
      <c r="C3" s="287" t="s">
        <v>20</v>
      </c>
      <c r="D3" s="287" t="s">
        <v>1</v>
      </c>
      <c r="E3" s="290" t="s">
        <v>2</v>
      </c>
      <c r="F3" s="291"/>
      <c r="G3" s="291"/>
      <c r="H3" s="292"/>
      <c r="I3" s="299" t="s">
        <v>115</v>
      </c>
      <c r="J3" s="290" t="s">
        <v>3</v>
      </c>
      <c r="K3" s="291"/>
      <c r="L3" s="292"/>
      <c r="M3" s="299" t="s">
        <v>116</v>
      </c>
      <c r="N3" s="290" t="s">
        <v>4</v>
      </c>
      <c r="O3" s="291"/>
      <c r="P3" s="291"/>
      <c r="Q3" s="292"/>
      <c r="R3" s="290" t="s">
        <v>5</v>
      </c>
      <c r="S3" s="291"/>
      <c r="T3" s="291"/>
      <c r="U3" s="292"/>
      <c r="V3" s="299" t="s">
        <v>117</v>
      </c>
      <c r="W3" s="290" t="s">
        <v>6</v>
      </c>
      <c r="X3" s="291"/>
      <c r="Y3" s="292"/>
      <c r="Z3" s="299" t="s">
        <v>118</v>
      </c>
      <c r="AA3" s="291" t="s">
        <v>7</v>
      </c>
      <c r="AB3" s="291"/>
      <c r="AC3" s="292"/>
      <c r="AD3" s="339" t="s">
        <v>119</v>
      </c>
      <c r="AE3" s="290" t="s">
        <v>8</v>
      </c>
      <c r="AF3" s="291"/>
      <c r="AG3" s="291"/>
      <c r="AH3" s="292"/>
      <c r="AI3" s="302" t="s">
        <v>120</v>
      </c>
      <c r="AJ3" s="305" t="s">
        <v>9</v>
      </c>
      <c r="AK3" s="305"/>
      <c r="AL3" s="306"/>
      <c r="AM3" s="336" t="s">
        <v>121</v>
      </c>
      <c r="AN3" s="314" t="s">
        <v>10</v>
      </c>
      <c r="AO3" s="305"/>
      <c r="AP3" s="305"/>
      <c r="AQ3" s="306"/>
      <c r="AR3" s="314" t="s">
        <v>11</v>
      </c>
      <c r="AS3" s="305"/>
      <c r="AT3" s="305"/>
      <c r="AU3" s="306"/>
      <c r="AV3" s="302" t="s">
        <v>122</v>
      </c>
      <c r="AW3" s="314" t="s">
        <v>12</v>
      </c>
      <c r="AX3" s="305"/>
      <c r="AY3" s="306"/>
      <c r="AZ3" s="302" t="s">
        <v>114</v>
      </c>
      <c r="BA3" s="314" t="s">
        <v>13</v>
      </c>
      <c r="BB3" s="305"/>
      <c r="BC3" s="305"/>
      <c r="BD3" s="306"/>
      <c r="BE3" s="335" t="s">
        <v>14</v>
      </c>
      <c r="BF3" s="334" t="s">
        <v>21</v>
      </c>
    </row>
    <row r="4" spans="1:58" ht="25.5" customHeight="1" thickBot="1">
      <c r="A4" s="283"/>
      <c r="B4" s="286"/>
      <c r="C4" s="288"/>
      <c r="D4" s="288"/>
      <c r="E4" s="293"/>
      <c r="F4" s="294"/>
      <c r="G4" s="294"/>
      <c r="H4" s="295"/>
      <c r="I4" s="300"/>
      <c r="J4" s="293"/>
      <c r="K4" s="294"/>
      <c r="L4" s="295"/>
      <c r="M4" s="300"/>
      <c r="N4" s="293"/>
      <c r="O4" s="294"/>
      <c r="P4" s="294"/>
      <c r="Q4" s="295"/>
      <c r="R4" s="293"/>
      <c r="S4" s="294"/>
      <c r="T4" s="294"/>
      <c r="U4" s="295"/>
      <c r="V4" s="300"/>
      <c r="W4" s="293"/>
      <c r="X4" s="294"/>
      <c r="Y4" s="295"/>
      <c r="Z4" s="300"/>
      <c r="AA4" s="294"/>
      <c r="AB4" s="294"/>
      <c r="AC4" s="295"/>
      <c r="AD4" s="340"/>
      <c r="AE4" s="293"/>
      <c r="AF4" s="294"/>
      <c r="AG4" s="294"/>
      <c r="AH4" s="295"/>
      <c r="AI4" s="303"/>
      <c r="AJ4" s="307"/>
      <c r="AK4" s="307"/>
      <c r="AL4" s="308"/>
      <c r="AM4" s="337"/>
      <c r="AN4" s="315"/>
      <c r="AO4" s="307"/>
      <c r="AP4" s="307"/>
      <c r="AQ4" s="308"/>
      <c r="AR4" s="315"/>
      <c r="AS4" s="307"/>
      <c r="AT4" s="307"/>
      <c r="AU4" s="308"/>
      <c r="AV4" s="303"/>
      <c r="AW4" s="315"/>
      <c r="AX4" s="307"/>
      <c r="AY4" s="308"/>
      <c r="AZ4" s="303"/>
      <c r="BA4" s="315"/>
      <c r="BB4" s="307"/>
      <c r="BC4" s="307"/>
      <c r="BD4" s="308"/>
      <c r="BE4" s="335"/>
      <c r="BF4" s="334"/>
    </row>
    <row r="5" spans="1:58" ht="25.5" customHeight="1" thickBot="1">
      <c r="A5" s="283"/>
      <c r="B5" s="286"/>
      <c r="C5" s="288"/>
      <c r="D5" s="288"/>
      <c r="E5" s="296"/>
      <c r="F5" s="297"/>
      <c r="G5" s="297"/>
      <c r="H5" s="298"/>
      <c r="I5" s="300"/>
      <c r="J5" s="296"/>
      <c r="K5" s="297"/>
      <c r="L5" s="298"/>
      <c r="M5" s="300"/>
      <c r="N5" s="296"/>
      <c r="O5" s="297"/>
      <c r="P5" s="297"/>
      <c r="Q5" s="298"/>
      <c r="R5" s="296"/>
      <c r="S5" s="297"/>
      <c r="T5" s="297"/>
      <c r="U5" s="298"/>
      <c r="V5" s="300"/>
      <c r="W5" s="296"/>
      <c r="X5" s="297"/>
      <c r="Y5" s="298"/>
      <c r="Z5" s="300"/>
      <c r="AA5" s="297"/>
      <c r="AB5" s="297"/>
      <c r="AC5" s="298"/>
      <c r="AD5" s="340"/>
      <c r="AE5" s="296"/>
      <c r="AF5" s="297"/>
      <c r="AG5" s="297"/>
      <c r="AH5" s="298"/>
      <c r="AI5" s="303"/>
      <c r="AJ5" s="309"/>
      <c r="AK5" s="309"/>
      <c r="AL5" s="310"/>
      <c r="AM5" s="337"/>
      <c r="AN5" s="316"/>
      <c r="AO5" s="309"/>
      <c r="AP5" s="309"/>
      <c r="AQ5" s="310"/>
      <c r="AR5" s="316"/>
      <c r="AS5" s="309"/>
      <c r="AT5" s="309"/>
      <c r="AU5" s="310"/>
      <c r="AV5" s="303"/>
      <c r="AW5" s="316"/>
      <c r="AX5" s="309"/>
      <c r="AY5" s="310"/>
      <c r="AZ5" s="303"/>
      <c r="BA5" s="316"/>
      <c r="BB5" s="309"/>
      <c r="BC5" s="309"/>
      <c r="BD5" s="310"/>
      <c r="BE5" s="335"/>
      <c r="BF5" s="334"/>
    </row>
    <row r="6" spans="1:58" ht="25.5" customHeight="1" thickBot="1">
      <c r="A6" s="283"/>
      <c r="B6" s="286"/>
      <c r="C6" s="288"/>
      <c r="D6" s="288"/>
      <c r="E6" s="94">
        <v>1</v>
      </c>
      <c r="F6" s="95">
        <v>8</v>
      </c>
      <c r="G6" s="95">
        <v>15</v>
      </c>
      <c r="H6" s="96">
        <v>22</v>
      </c>
      <c r="I6" s="300"/>
      <c r="J6" s="94">
        <v>6</v>
      </c>
      <c r="K6" s="95">
        <v>13</v>
      </c>
      <c r="L6" s="96">
        <v>20</v>
      </c>
      <c r="M6" s="300"/>
      <c r="N6" s="143">
        <v>3</v>
      </c>
      <c r="O6" s="95">
        <v>10</v>
      </c>
      <c r="P6" s="95">
        <v>17</v>
      </c>
      <c r="Q6" s="96">
        <v>24</v>
      </c>
      <c r="R6" s="97">
        <v>1</v>
      </c>
      <c r="S6" s="95">
        <v>8</v>
      </c>
      <c r="T6" s="95">
        <v>15</v>
      </c>
      <c r="U6" s="96">
        <v>22</v>
      </c>
      <c r="V6" s="300"/>
      <c r="W6" s="94">
        <v>5</v>
      </c>
      <c r="X6" s="95">
        <v>12</v>
      </c>
      <c r="Y6" s="96">
        <v>19</v>
      </c>
      <c r="Z6" s="300"/>
      <c r="AA6" s="94">
        <v>2</v>
      </c>
      <c r="AB6" s="95">
        <v>9</v>
      </c>
      <c r="AC6" s="96">
        <v>16</v>
      </c>
      <c r="AD6" s="340"/>
      <c r="AE6" s="94">
        <v>2</v>
      </c>
      <c r="AF6" s="145">
        <v>9</v>
      </c>
      <c r="AG6" s="95">
        <v>16</v>
      </c>
      <c r="AH6" s="98">
        <v>23</v>
      </c>
      <c r="AI6" s="303"/>
      <c r="AJ6" s="99">
        <v>6</v>
      </c>
      <c r="AK6" s="100">
        <v>13</v>
      </c>
      <c r="AL6" s="98">
        <v>20</v>
      </c>
      <c r="AM6" s="337"/>
      <c r="AN6" s="99">
        <v>4</v>
      </c>
      <c r="AO6" s="148">
        <v>11</v>
      </c>
      <c r="AP6" s="100">
        <v>18</v>
      </c>
      <c r="AQ6" s="98">
        <v>25</v>
      </c>
      <c r="AR6" s="129">
        <v>1</v>
      </c>
      <c r="AS6" s="100">
        <v>8</v>
      </c>
      <c r="AT6" s="100">
        <v>15</v>
      </c>
      <c r="AU6" s="98">
        <v>22</v>
      </c>
      <c r="AV6" s="303"/>
      <c r="AW6" s="99">
        <v>6</v>
      </c>
      <c r="AX6" s="100">
        <v>13</v>
      </c>
      <c r="AY6" s="98">
        <v>20</v>
      </c>
      <c r="AZ6" s="303"/>
      <c r="BA6" s="99">
        <v>3</v>
      </c>
      <c r="BB6" s="100">
        <v>10</v>
      </c>
      <c r="BC6" s="100">
        <v>17</v>
      </c>
      <c r="BD6" s="98">
        <v>24</v>
      </c>
      <c r="BE6" s="335"/>
      <c r="BF6" s="334"/>
    </row>
    <row r="7" spans="1:58" ht="25.5" customHeight="1" thickBot="1">
      <c r="A7" s="284"/>
      <c r="B7" s="333"/>
      <c r="C7" s="289"/>
      <c r="D7" s="289"/>
      <c r="E7" s="104">
        <v>7</v>
      </c>
      <c r="F7" s="102">
        <v>14</v>
      </c>
      <c r="G7" s="102">
        <v>21</v>
      </c>
      <c r="H7" s="103">
        <v>28</v>
      </c>
      <c r="I7" s="301"/>
      <c r="J7" s="104">
        <v>12</v>
      </c>
      <c r="K7" s="102">
        <v>19</v>
      </c>
      <c r="L7" s="103">
        <v>26</v>
      </c>
      <c r="M7" s="301"/>
      <c r="N7" s="144">
        <v>9</v>
      </c>
      <c r="O7" s="102">
        <v>16</v>
      </c>
      <c r="P7" s="102">
        <v>23</v>
      </c>
      <c r="Q7" s="103">
        <v>30</v>
      </c>
      <c r="R7" s="104">
        <v>7</v>
      </c>
      <c r="S7" s="102">
        <v>14</v>
      </c>
      <c r="T7" s="102">
        <v>21</v>
      </c>
      <c r="U7" s="103">
        <v>28</v>
      </c>
      <c r="V7" s="301"/>
      <c r="W7" s="101">
        <v>11</v>
      </c>
      <c r="X7" s="130">
        <v>18</v>
      </c>
      <c r="Y7" s="131">
        <v>25</v>
      </c>
      <c r="Z7" s="301"/>
      <c r="AA7" s="104">
        <v>8</v>
      </c>
      <c r="AB7" s="102">
        <v>15</v>
      </c>
      <c r="AC7" s="103">
        <v>22</v>
      </c>
      <c r="AD7" s="341"/>
      <c r="AE7" s="104">
        <v>8</v>
      </c>
      <c r="AF7" s="146">
        <v>15</v>
      </c>
      <c r="AG7" s="130">
        <v>22</v>
      </c>
      <c r="AH7" s="105">
        <v>29</v>
      </c>
      <c r="AI7" s="304"/>
      <c r="AJ7" s="132">
        <v>12</v>
      </c>
      <c r="AK7" s="106">
        <v>19</v>
      </c>
      <c r="AL7" s="105">
        <v>26</v>
      </c>
      <c r="AM7" s="338"/>
      <c r="AN7" s="132">
        <v>10</v>
      </c>
      <c r="AO7" s="149">
        <v>17</v>
      </c>
      <c r="AP7" s="106">
        <v>24</v>
      </c>
      <c r="AQ7" s="105">
        <v>31</v>
      </c>
      <c r="AR7" s="132">
        <v>7</v>
      </c>
      <c r="AS7" s="106">
        <v>14</v>
      </c>
      <c r="AT7" s="106">
        <v>21</v>
      </c>
      <c r="AU7" s="105">
        <v>28</v>
      </c>
      <c r="AV7" s="304"/>
      <c r="AW7" s="132">
        <v>12</v>
      </c>
      <c r="AX7" s="106">
        <v>19</v>
      </c>
      <c r="AY7" s="105">
        <v>26</v>
      </c>
      <c r="AZ7" s="304"/>
      <c r="BA7" s="132">
        <v>9</v>
      </c>
      <c r="BB7" s="106">
        <v>16</v>
      </c>
      <c r="BC7" s="106">
        <v>23</v>
      </c>
      <c r="BD7" s="133">
        <v>30</v>
      </c>
      <c r="BE7" s="335"/>
      <c r="BF7" s="334"/>
    </row>
    <row r="8" spans="1:58" ht="25.5" customHeight="1" thickBot="1">
      <c r="A8" s="54"/>
      <c r="B8" s="50" t="s">
        <v>15</v>
      </c>
      <c r="C8" s="12">
        <f>SUM(C15:C52,C54:C56,C58:C61)</f>
        <v>1005</v>
      </c>
      <c r="D8" s="12">
        <f>SUM(D15:D52,D54:D56,D58:D61)</f>
        <v>540</v>
      </c>
      <c r="E8" s="150">
        <f t="shared" ref="E8:Q8" si="0">SUM(E18,E19,E34,E39,E47,E48,E55,E56)</f>
        <v>36</v>
      </c>
      <c r="F8" s="150">
        <f t="shared" si="0"/>
        <v>36</v>
      </c>
      <c r="G8" s="150">
        <f t="shared" si="0"/>
        <v>36</v>
      </c>
      <c r="H8" s="150">
        <f t="shared" si="0"/>
        <v>36</v>
      </c>
      <c r="I8" s="150">
        <f t="shared" si="0"/>
        <v>36</v>
      </c>
      <c r="J8" s="150">
        <f t="shared" si="0"/>
        <v>36</v>
      </c>
      <c r="K8" s="150">
        <f t="shared" si="0"/>
        <v>36</v>
      </c>
      <c r="L8" s="150">
        <f t="shared" si="0"/>
        <v>36</v>
      </c>
      <c r="M8" s="150">
        <f t="shared" si="0"/>
        <v>36</v>
      </c>
      <c r="N8" s="150">
        <f t="shared" si="0"/>
        <v>36</v>
      </c>
      <c r="O8" s="150">
        <f t="shared" si="0"/>
        <v>36</v>
      </c>
      <c r="P8" s="150">
        <f t="shared" si="0"/>
        <v>36</v>
      </c>
      <c r="Q8" s="150">
        <f t="shared" si="0"/>
        <v>36</v>
      </c>
      <c r="R8" s="5">
        <v>36</v>
      </c>
      <c r="S8" s="150">
        <f>SUM(S18,S19,S34,S39,S47,S48,S55,S56)</f>
        <v>36</v>
      </c>
      <c r="T8" s="150">
        <f>SUM(T18,T19,T34,T39,T47,T48,T55,T56)</f>
        <v>36</v>
      </c>
      <c r="U8" s="5" t="e">
        <f>SUM(U18,U19,U34,U39,#REF!,U48,U55,U56)</f>
        <v>#REF!</v>
      </c>
      <c r="V8" s="5" t="e">
        <f>SUM(V18,V19,#REF!,V39,U47,V48,V55,V56)</f>
        <v>#REF!</v>
      </c>
      <c r="W8" s="5"/>
      <c r="X8" s="5">
        <f t="shared" ref="X8:AC8" si="1">SUM(X18,X19,X21,X34,X39,X47,X48,X55,X56)</f>
        <v>36</v>
      </c>
      <c r="Y8" s="5">
        <f t="shared" si="1"/>
        <v>36</v>
      </c>
      <c r="Z8" s="5">
        <f t="shared" si="1"/>
        <v>36</v>
      </c>
      <c r="AA8" s="5">
        <f t="shared" si="1"/>
        <v>36</v>
      </c>
      <c r="AB8" s="5">
        <f t="shared" si="1"/>
        <v>36</v>
      </c>
      <c r="AC8" s="5">
        <f t="shared" si="1"/>
        <v>36</v>
      </c>
      <c r="AD8" s="5">
        <f>SUM(AB18,AB19,AB21,AB34,AB39,AB47,AB48,AB55,AB56)</f>
        <v>36</v>
      </c>
      <c r="AE8" s="5">
        <f>SUM(AC18,AC19,AC21,AC34,AC39,AC47,AC48,AC55,AC56)</f>
        <v>36</v>
      </c>
      <c r="AF8" s="5">
        <f>SUM(AD18,AD19,AD21,AD34,AD39,AD47,AD48,AD55,AD56)</f>
        <v>36</v>
      </c>
      <c r="AG8" s="6">
        <f>SUM(AE18,AE19,AE21,AE34,AE39,AE47,AE48,AE55,AE56)</f>
        <v>36</v>
      </c>
      <c r="AH8" s="5"/>
      <c r="AI8" s="5"/>
      <c r="AJ8" s="5"/>
      <c r="AK8" s="5"/>
      <c r="AL8" s="5"/>
      <c r="AM8" s="5">
        <f>SUM(AM18,AM19,AM21,AM34,AM39,AM47,AM48,AM55,AM56)</f>
        <v>36</v>
      </c>
      <c r="AN8" s="5">
        <f>SUM(AN18,AN19,AN21,AN34,AN39,AN47,AN48,AN55,AN56)</f>
        <v>36</v>
      </c>
      <c r="AO8" s="5">
        <f>SUM(AO18,AO19,AO21,AO34,AO39,AO47,AO48,AO55,AO56)</f>
        <v>36</v>
      </c>
      <c r="AP8" s="5"/>
      <c r="AQ8" s="5"/>
      <c r="AR8" s="5"/>
      <c r="AS8" s="5"/>
      <c r="AT8" s="5"/>
      <c r="AU8" s="5"/>
      <c r="AV8" s="4"/>
      <c r="AW8" s="4"/>
      <c r="AX8" s="39"/>
      <c r="AY8" s="39"/>
      <c r="AZ8" s="39"/>
      <c r="BA8" s="39"/>
      <c r="BB8" s="39"/>
      <c r="BC8" s="39"/>
      <c r="BD8" s="42"/>
      <c r="BE8" s="2">
        <f>SUM(BE15:BE56,BE58:BE61)</f>
        <v>396</v>
      </c>
      <c r="BF8" s="2">
        <f>SUM(D8+BE8 )</f>
        <v>936</v>
      </c>
    </row>
    <row r="9" spans="1:58" ht="16.149999999999999" customHeight="1" thickBot="1">
      <c r="A9" s="107"/>
      <c r="B9" s="108"/>
      <c r="C9" s="12"/>
      <c r="D9" s="176" t="s">
        <v>127</v>
      </c>
      <c r="E9" s="177"/>
      <c r="F9" s="177"/>
      <c r="G9" s="177"/>
      <c r="H9" s="177"/>
      <c r="I9" s="177"/>
      <c r="J9" s="177"/>
      <c r="K9" s="177"/>
      <c r="L9" s="177"/>
      <c r="M9" s="178"/>
      <c r="N9" s="169"/>
      <c r="O9" s="170"/>
      <c r="P9" s="170"/>
      <c r="Q9" s="170"/>
      <c r="R9" s="170"/>
      <c r="S9" s="170"/>
      <c r="T9" s="170"/>
      <c r="U9" s="170"/>
      <c r="V9" s="170"/>
      <c r="W9" s="179" t="s">
        <v>105</v>
      </c>
      <c r="X9" s="321"/>
      <c r="Y9" s="321"/>
      <c r="Z9" s="170"/>
      <c r="AA9" s="170"/>
      <c r="AB9" s="170"/>
      <c r="AC9" s="170"/>
      <c r="AD9" s="169" t="s">
        <v>105</v>
      </c>
      <c r="AE9" s="180"/>
      <c r="AF9" s="181"/>
      <c r="AG9" s="324"/>
      <c r="AH9" s="170"/>
      <c r="AI9" s="170"/>
      <c r="AJ9" s="170"/>
      <c r="AK9" s="170"/>
      <c r="AL9" s="170"/>
      <c r="AM9" s="180"/>
      <c r="AN9" s="180"/>
      <c r="AO9" s="182"/>
      <c r="AP9" s="324"/>
      <c r="AQ9" s="324"/>
      <c r="AR9" s="324"/>
      <c r="AS9" s="171"/>
      <c r="AT9" s="183"/>
      <c r="AU9" s="183"/>
      <c r="AV9" s="183"/>
      <c r="AW9" s="184"/>
      <c r="AX9" s="184"/>
      <c r="AY9" s="184"/>
      <c r="AZ9" s="184"/>
      <c r="BA9" s="184"/>
      <c r="BB9" s="184"/>
      <c r="BC9" s="184"/>
      <c r="BD9" s="185"/>
      <c r="BE9" s="2"/>
      <c r="BF9" s="2"/>
    </row>
    <row r="10" spans="1:58" ht="15" customHeight="1" thickBot="1">
      <c r="A10" s="107"/>
      <c r="B10" s="108"/>
      <c r="C10" s="12"/>
      <c r="D10" s="176" t="s">
        <v>128</v>
      </c>
      <c r="E10" s="186"/>
      <c r="F10" s="186"/>
      <c r="G10" s="186"/>
      <c r="H10" s="186"/>
      <c r="I10" s="186"/>
      <c r="J10" s="186"/>
      <c r="K10" s="186"/>
      <c r="L10" s="186"/>
      <c r="M10" s="187"/>
      <c r="N10" s="169" t="s">
        <v>105</v>
      </c>
      <c r="O10" s="172"/>
      <c r="P10" s="172"/>
      <c r="Q10" s="172"/>
      <c r="R10" s="172"/>
      <c r="S10" s="172"/>
      <c r="T10" s="172"/>
      <c r="U10" s="172"/>
      <c r="V10" s="172"/>
      <c r="W10" s="188" t="s">
        <v>105</v>
      </c>
      <c r="X10" s="322"/>
      <c r="Y10" s="322"/>
      <c r="Z10" s="172"/>
      <c r="AA10" s="172"/>
      <c r="AB10" s="172"/>
      <c r="AC10" s="172"/>
      <c r="AD10" s="169"/>
      <c r="AE10" s="180"/>
      <c r="AF10" s="189"/>
      <c r="AG10" s="325"/>
      <c r="AH10" s="172"/>
      <c r="AI10" s="172"/>
      <c r="AJ10" s="172"/>
      <c r="AK10" s="172"/>
      <c r="AL10" s="172"/>
      <c r="AM10" s="169"/>
      <c r="AN10" s="180"/>
      <c r="AO10" s="190"/>
      <c r="AP10" s="325"/>
      <c r="AQ10" s="325"/>
      <c r="AR10" s="325"/>
      <c r="AS10" s="171"/>
      <c r="AT10" s="183"/>
      <c r="AU10" s="183"/>
      <c r="AV10" s="183"/>
      <c r="AW10" s="184"/>
      <c r="AX10" s="184"/>
      <c r="AY10" s="184"/>
      <c r="AZ10" s="184"/>
      <c r="BA10" s="184"/>
      <c r="BB10" s="184"/>
      <c r="BC10" s="184"/>
      <c r="BD10" s="185"/>
      <c r="BE10" s="2"/>
      <c r="BF10" s="2"/>
    </row>
    <row r="11" spans="1:58" ht="14.45" customHeight="1" thickBot="1">
      <c r="A11" s="107"/>
      <c r="B11" s="108"/>
      <c r="C11" s="12"/>
      <c r="D11" s="176" t="s">
        <v>129</v>
      </c>
      <c r="E11" s="186"/>
      <c r="F11" s="186"/>
      <c r="G11" s="186"/>
      <c r="H11" s="186"/>
      <c r="I11" s="186"/>
      <c r="J11" s="186"/>
      <c r="K11" s="186"/>
      <c r="L11" s="186"/>
      <c r="M11" s="187"/>
      <c r="N11" s="169"/>
      <c r="O11" s="172"/>
      <c r="P11" s="172"/>
      <c r="Q11" s="172"/>
      <c r="R11" s="172"/>
      <c r="S11" s="172"/>
      <c r="T11" s="172"/>
      <c r="U11" s="172"/>
      <c r="V11" s="172"/>
      <c r="W11" s="188" t="s">
        <v>105</v>
      </c>
      <c r="X11" s="322"/>
      <c r="Y11" s="322"/>
      <c r="Z11" s="172"/>
      <c r="AA11" s="172"/>
      <c r="AB11" s="172"/>
      <c r="AC11" s="172"/>
      <c r="AD11" s="169"/>
      <c r="AE11" s="180"/>
      <c r="AF11" s="189"/>
      <c r="AG11" s="325"/>
      <c r="AH11" s="172"/>
      <c r="AI11" s="172"/>
      <c r="AJ11" s="172"/>
      <c r="AK11" s="172"/>
      <c r="AL11" s="172"/>
      <c r="AM11" s="169"/>
      <c r="AN11" s="180"/>
      <c r="AO11" s="190"/>
      <c r="AP11" s="325"/>
      <c r="AQ11" s="325"/>
      <c r="AR11" s="325"/>
      <c r="AS11" s="171"/>
      <c r="AT11" s="183"/>
      <c r="AU11" s="183"/>
      <c r="AV11" s="183"/>
      <c r="AW11" s="184"/>
      <c r="AX11" s="184"/>
      <c r="AY11" s="184"/>
      <c r="AZ11" s="184"/>
      <c r="BA11" s="184"/>
      <c r="BB11" s="184"/>
      <c r="BC11" s="184"/>
      <c r="BD11" s="185"/>
      <c r="BE11" s="2"/>
      <c r="BF11" s="2"/>
    </row>
    <row r="12" spans="1:58" ht="15" customHeight="1" thickBot="1">
      <c r="A12" s="107"/>
      <c r="B12" s="108"/>
      <c r="C12" s="12"/>
      <c r="D12" s="176" t="s">
        <v>130</v>
      </c>
      <c r="E12" s="186"/>
      <c r="F12" s="186"/>
      <c r="G12" s="186"/>
      <c r="H12" s="186"/>
      <c r="I12" s="186"/>
      <c r="J12" s="186"/>
      <c r="K12" s="186"/>
      <c r="L12" s="186"/>
      <c r="M12" s="187"/>
      <c r="N12" s="169"/>
      <c r="O12" s="172"/>
      <c r="P12" s="172"/>
      <c r="Q12" s="172"/>
      <c r="R12" s="172"/>
      <c r="S12" s="172"/>
      <c r="T12" s="172"/>
      <c r="U12" s="172"/>
      <c r="V12" s="172" t="s">
        <v>105</v>
      </c>
      <c r="W12" s="188"/>
      <c r="X12" s="322"/>
      <c r="Y12" s="322"/>
      <c r="Z12" s="172"/>
      <c r="AA12" s="172"/>
      <c r="AB12" s="172"/>
      <c r="AC12" s="172"/>
      <c r="AD12" s="169"/>
      <c r="AE12" s="180"/>
      <c r="AF12" s="189"/>
      <c r="AG12" s="325"/>
      <c r="AH12" s="172"/>
      <c r="AI12" s="172"/>
      <c r="AJ12" s="172"/>
      <c r="AK12" s="172"/>
      <c r="AL12" s="172"/>
      <c r="AM12" s="169" t="s">
        <v>105</v>
      </c>
      <c r="AN12" s="180"/>
      <c r="AO12" s="190"/>
      <c r="AP12" s="325"/>
      <c r="AQ12" s="325"/>
      <c r="AR12" s="325"/>
      <c r="AS12" s="171" t="s">
        <v>105</v>
      </c>
      <c r="AT12" s="183"/>
      <c r="AU12" s="183"/>
      <c r="AV12" s="183"/>
      <c r="AW12" s="184"/>
      <c r="AX12" s="184"/>
      <c r="AY12" s="184"/>
      <c r="AZ12" s="184"/>
      <c r="BA12" s="184"/>
      <c r="BB12" s="184"/>
      <c r="BC12" s="184"/>
      <c r="BD12" s="185"/>
      <c r="BE12" s="2"/>
      <c r="BF12" s="2"/>
    </row>
    <row r="13" spans="1:58" ht="15" customHeight="1" thickBot="1">
      <c r="A13" s="107"/>
      <c r="B13" s="108"/>
      <c r="C13" s="12"/>
      <c r="D13" s="176" t="s">
        <v>125</v>
      </c>
      <c r="E13" s="186"/>
      <c r="F13" s="186"/>
      <c r="G13" s="186"/>
      <c r="H13" s="186"/>
      <c r="I13" s="186"/>
      <c r="J13" s="186"/>
      <c r="K13" s="186"/>
      <c r="L13" s="186"/>
      <c r="M13" s="187"/>
      <c r="N13" s="169"/>
      <c r="O13" s="172"/>
      <c r="P13" s="172"/>
      <c r="Q13" s="172"/>
      <c r="R13" s="172"/>
      <c r="S13" s="172"/>
      <c r="T13" s="172"/>
      <c r="U13" s="172"/>
      <c r="V13" s="172" t="s">
        <v>105</v>
      </c>
      <c r="W13" s="188"/>
      <c r="X13" s="322"/>
      <c r="Y13" s="322"/>
      <c r="Z13" s="172"/>
      <c r="AA13" s="172"/>
      <c r="AB13" s="172"/>
      <c r="AC13" s="172"/>
      <c r="AD13" s="169"/>
      <c r="AE13" s="180"/>
      <c r="AF13" s="189"/>
      <c r="AG13" s="325"/>
      <c r="AH13" s="172"/>
      <c r="AI13" s="172"/>
      <c r="AJ13" s="172"/>
      <c r="AK13" s="172"/>
      <c r="AL13" s="172"/>
      <c r="AM13" s="169"/>
      <c r="AN13" s="180" t="s">
        <v>105</v>
      </c>
      <c r="AO13" s="190"/>
      <c r="AP13" s="325"/>
      <c r="AQ13" s="325"/>
      <c r="AR13" s="325"/>
      <c r="AS13" s="171"/>
      <c r="AT13" s="183"/>
      <c r="AU13" s="183"/>
      <c r="AV13" s="183"/>
      <c r="AW13" s="184"/>
      <c r="AX13" s="184"/>
      <c r="AY13" s="184"/>
      <c r="AZ13" s="184"/>
      <c r="BA13" s="184"/>
      <c r="BB13" s="184"/>
      <c r="BC13" s="184"/>
      <c r="BD13" s="185"/>
      <c r="BE13" s="2"/>
      <c r="BF13" s="2"/>
    </row>
    <row r="14" spans="1:58" ht="13.15" customHeight="1" thickBot="1">
      <c r="A14" s="107"/>
      <c r="B14" s="108"/>
      <c r="C14" s="12"/>
      <c r="D14" s="176" t="s">
        <v>126</v>
      </c>
      <c r="E14" s="191"/>
      <c r="F14" s="191"/>
      <c r="G14" s="191"/>
      <c r="H14" s="191"/>
      <c r="I14" s="191"/>
      <c r="J14" s="191"/>
      <c r="K14" s="191"/>
      <c r="L14" s="191"/>
      <c r="M14" s="192"/>
      <c r="N14" s="173"/>
      <c r="O14" s="174"/>
      <c r="P14" s="174"/>
      <c r="Q14" s="174"/>
      <c r="R14" s="174"/>
      <c r="S14" s="174"/>
      <c r="T14" s="174"/>
      <c r="U14" s="174"/>
      <c r="V14" s="174" t="s">
        <v>105</v>
      </c>
      <c r="W14" s="193"/>
      <c r="X14" s="323"/>
      <c r="Y14" s="323"/>
      <c r="Z14" s="193"/>
      <c r="AA14" s="174"/>
      <c r="AB14" s="174"/>
      <c r="AC14" s="174"/>
      <c r="AD14" s="173"/>
      <c r="AE14" s="194" t="s">
        <v>105</v>
      </c>
      <c r="AF14" s="195"/>
      <c r="AG14" s="326"/>
      <c r="AH14" s="193"/>
      <c r="AI14" s="174"/>
      <c r="AJ14" s="174"/>
      <c r="AK14" s="174"/>
      <c r="AL14" s="174"/>
      <c r="AM14" s="173"/>
      <c r="AN14" s="194"/>
      <c r="AO14" s="196"/>
      <c r="AP14" s="326"/>
      <c r="AQ14" s="326"/>
      <c r="AR14" s="326"/>
      <c r="AS14" s="175"/>
      <c r="AT14" s="197"/>
      <c r="AU14" s="197"/>
      <c r="AV14" s="197"/>
      <c r="AW14" s="198"/>
      <c r="AX14" s="198"/>
      <c r="AY14" s="198"/>
      <c r="AZ14" s="198"/>
      <c r="BA14" s="198"/>
      <c r="BB14" s="198"/>
      <c r="BC14" s="198"/>
      <c r="BD14" s="199"/>
      <c r="BE14" s="2"/>
      <c r="BF14" s="2"/>
    </row>
    <row r="15" spans="1:58" ht="55.9" customHeight="1" thickBot="1">
      <c r="A15" s="55" t="s">
        <v>55</v>
      </c>
      <c r="B15" s="51" t="s">
        <v>22</v>
      </c>
      <c r="C15" s="11"/>
      <c r="D15" s="12"/>
      <c r="E15" s="157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14"/>
      <c r="S15" s="111"/>
      <c r="T15" s="111"/>
      <c r="U15" s="113"/>
      <c r="V15" s="112"/>
      <c r="W15" s="136"/>
      <c r="X15" s="111"/>
      <c r="Y15" s="141"/>
      <c r="Z15" s="109"/>
      <c r="AA15" s="110"/>
      <c r="AB15" s="111"/>
      <c r="AC15" s="111"/>
      <c r="AD15" s="111"/>
      <c r="AE15" s="111"/>
      <c r="AF15" s="114"/>
      <c r="AG15" s="114"/>
      <c r="AH15" s="113"/>
      <c r="AI15" s="114"/>
      <c r="AJ15" s="114"/>
      <c r="AK15" s="114"/>
      <c r="AL15" s="114"/>
      <c r="AM15" s="111"/>
      <c r="AN15" s="111"/>
      <c r="AO15" s="111"/>
      <c r="AP15" s="115"/>
      <c r="AQ15" s="115"/>
      <c r="AR15" s="115"/>
      <c r="AS15" s="116"/>
      <c r="AT15" s="116"/>
      <c r="AU15" s="116"/>
      <c r="AV15" s="84"/>
      <c r="AW15" s="84"/>
      <c r="AX15" s="117"/>
      <c r="AY15" s="117"/>
      <c r="AZ15" s="117"/>
      <c r="BA15" s="117"/>
      <c r="BB15" s="117"/>
      <c r="BC15" s="117"/>
      <c r="BD15" s="118"/>
      <c r="BE15" s="83"/>
      <c r="BF15" s="3">
        <f>SUM(E15:AU15)</f>
        <v>0</v>
      </c>
    </row>
    <row r="16" spans="1:58" ht="25.9" customHeight="1" thickBot="1">
      <c r="A16" s="78" t="s">
        <v>56</v>
      </c>
      <c r="B16" s="52" t="s">
        <v>23</v>
      </c>
      <c r="C16" s="11">
        <f>SUM(E16:AO16)</f>
        <v>0</v>
      </c>
      <c r="D16" s="12">
        <f>SUM(E16:T16)</f>
        <v>0</v>
      </c>
      <c r="E16" s="152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90"/>
      <c r="S16" s="17"/>
      <c r="T16" s="17"/>
      <c r="U16" s="40"/>
      <c r="V16" s="16"/>
      <c r="W16" s="134"/>
      <c r="X16" s="17"/>
      <c r="Y16" s="17"/>
      <c r="Z16" s="14"/>
      <c r="AA16" s="15"/>
      <c r="AB16" s="17"/>
      <c r="AC16" s="17"/>
      <c r="AD16" s="17"/>
      <c r="AE16" s="160"/>
      <c r="AF16" s="36"/>
      <c r="AG16" s="36"/>
      <c r="AH16" s="38"/>
      <c r="AI16" s="90"/>
      <c r="AJ16" s="90"/>
      <c r="AK16" s="90"/>
      <c r="AL16" s="90"/>
      <c r="AM16" s="17"/>
      <c r="AN16" s="17"/>
      <c r="AO16" s="17"/>
      <c r="AP16" s="43"/>
      <c r="AQ16" s="43"/>
      <c r="AR16" s="43"/>
      <c r="AS16" s="41"/>
      <c r="AT16" s="41"/>
      <c r="AU16" s="41"/>
      <c r="AV16" s="4"/>
      <c r="AW16" s="4"/>
      <c r="AX16" s="39"/>
      <c r="AY16" s="39"/>
      <c r="AZ16" s="39"/>
      <c r="BA16" s="39"/>
      <c r="BB16" s="39"/>
      <c r="BC16" s="39"/>
      <c r="BD16" s="42"/>
      <c r="BE16" s="2">
        <f>SUM(X16:AO16)</f>
        <v>0</v>
      </c>
      <c r="BF16" s="3">
        <f>SUM(E16:AO16)</f>
        <v>0</v>
      </c>
    </row>
    <row r="17" spans="1:58" ht="22.15" customHeight="1" thickBot="1">
      <c r="A17" s="79" t="s">
        <v>57</v>
      </c>
      <c r="B17" s="52" t="s">
        <v>17</v>
      </c>
      <c r="C17" s="11">
        <f t="shared" ref="C17:C61" si="2">SUM(E17:AO17)</f>
        <v>0</v>
      </c>
      <c r="D17" s="12">
        <f t="shared" ref="D17:D61" si="3">SUM(E17:T17)</f>
        <v>0</v>
      </c>
      <c r="E17" s="152"/>
      <c r="F17" s="151"/>
      <c r="G17" s="152"/>
      <c r="H17" s="151"/>
      <c r="I17" s="152"/>
      <c r="J17" s="151"/>
      <c r="K17" s="152"/>
      <c r="L17" s="151"/>
      <c r="M17" s="152"/>
      <c r="N17" s="151"/>
      <c r="O17" s="152"/>
      <c r="P17" s="152"/>
      <c r="Q17" s="152"/>
      <c r="R17" s="91"/>
      <c r="S17" s="18"/>
      <c r="T17" s="18"/>
      <c r="U17" s="40"/>
      <c r="V17" s="16"/>
      <c r="W17" s="134"/>
      <c r="X17" s="17"/>
      <c r="Y17" s="17"/>
      <c r="Z17" s="14"/>
      <c r="AA17" s="14"/>
      <c r="AB17" s="18"/>
      <c r="AC17" s="17"/>
      <c r="AD17" s="17"/>
      <c r="AE17" s="160"/>
      <c r="AF17" s="36"/>
      <c r="AG17" s="36"/>
      <c r="AH17" s="38"/>
      <c r="AI17" s="90"/>
      <c r="AJ17" s="90"/>
      <c r="AK17" s="90"/>
      <c r="AL17" s="90"/>
      <c r="AM17" s="17"/>
      <c r="AN17" s="18"/>
      <c r="AO17" s="20"/>
      <c r="AP17" s="44"/>
      <c r="AQ17" s="44"/>
      <c r="AR17" s="44"/>
      <c r="AS17" s="41"/>
      <c r="AT17" s="41"/>
      <c r="AU17" s="41"/>
      <c r="AV17" s="4"/>
      <c r="AW17" s="4"/>
      <c r="AX17" s="39"/>
      <c r="AY17" s="39"/>
      <c r="AZ17" s="39"/>
      <c r="BA17" s="39"/>
      <c r="BB17" s="39"/>
      <c r="BC17" s="39"/>
      <c r="BD17" s="42"/>
      <c r="BE17" s="2">
        <f t="shared" ref="BE17:BE61" si="4">SUM(X17:AO17)</f>
        <v>0</v>
      </c>
      <c r="BF17" s="3">
        <f t="shared" ref="BF17:BF61" si="5">SUM(E17:AO17)</f>
        <v>0</v>
      </c>
    </row>
    <row r="18" spans="1:58" ht="19.149999999999999" customHeight="1" thickBot="1">
      <c r="A18" s="79" t="s">
        <v>58</v>
      </c>
      <c r="B18" s="52" t="s">
        <v>16</v>
      </c>
      <c r="C18" s="11">
        <f t="shared" si="2"/>
        <v>52</v>
      </c>
      <c r="D18" s="12">
        <f t="shared" si="3"/>
        <v>30</v>
      </c>
      <c r="E18" s="152">
        <v>2</v>
      </c>
      <c r="F18" s="152">
        <v>2</v>
      </c>
      <c r="G18" s="152">
        <v>2</v>
      </c>
      <c r="H18" s="152">
        <v>2</v>
      </c>
      <c r="I18" s="152">
        <v>2</v>
      </c>
      <c r="J18" s="152">
        <v>2</v>
      </c>
      <c r="K18" s="152">
        <v>2</v>
      </c>
      <c r="L18" s="152">
        <v>2</v>
      </c>
      <c r="M18" s="152">
        <v>2</v>
      </c>
      <c r="N18" s="152">
        <v>2</v>
      </c>
      <c r="O18" s="152">
        <v>2</v>
      </c>
      <c r="P18" s="152">
        <v>2</v>
      </c>
      <c r="Q18" s="152">
        <v>2</v>
      </c>
      <c r="R18" s="91"/>
      <c r="S18" s="18">
        <v>2</v>
      </c>
      <c r="T18" s="151">
        <v>2</v>
      </c>
      <c r="U18" s="40"/>
      <c r="V18" s="16"/>
      <c r="W18" s="134"/>
      <c r="X18" s="17">
        <v>1</v>
      </c>
      <c r="Y18" s="17">
        <v>1</v>
      </c>
      <c r="Z18" s="17">
        <v>1</v>
      </c>
      <c r="AA18" s="17">
        <v>1</v>
      </c>
      <c r="AB18" s="152">
        <v>1</v>
      </c>
      <c r="AC18" s="152">
        <v>1</v>
      </c>
      <c r="AD18" s="152">
        <v>1</v>
      </c>
      <c r="AE18" s="161">
        <v>1</v>
      </c>
      <c r="AF18" s="93"/>
      <c r="AG18" s="93"/>
      <c r="AH18" s="38"/>
      <c r="AI18" s="91"/>
      <c r="AJ18" s="91"/>
      <c r="AK18" s="91"/>
      <c r="AL18" s="91"/>
      <c r="AM18" s="18">
        <v>4</v>
      </c>
      <c r="AN18" s="18">
        <v>5</v>
      </c>
      <c r="AO18" s="123">
        <v>5</v>
      </c>
      <c r="AP18" s="119" t="s">
        <v>106</v>
      </c>
      <c r="AQ18" s="119"/>
      <c r="AR18" s="43"/>
      <c r="AS18" s="41"/>
      <c r="AT18" s="41"/>
      <c r="AU18" s="41"/>
      <c r="AV18" s="4"/>
      <c r="AW18" s="4"/>
      <c r="AX18" s="39"/>
      <c r="AY18" s="39"/>
      <c r="AZ18" s="39"/>
      <c r="BA18" s="39"/>
      <c r="BB18" s="39"/>
      <c r="BC18" s="39"/>
      <c r="BD18" s="42"/>
      <c r="BE18" s="2">
        <f t="shared" si="4"/>
        <v>22</v>
      </c>
      <c r="BF18" s="3">
        <f t="shared" si="5"/>
        <v>52</v>
      </c>
    </row>
    <row r="19" spans="1:58" ht="20.45" customHeight="1" thickBot="1">
      <c r="A19" s="138" t="s">
        <v>59</v>
      </c>
      <c r="B19" s="139" t="s">
        <v>18</v>
      </c>
      <c r="C19" s="128">
        <f t="shared" si="2"/>
        <v>52</v>
      </c>
      <c r="D19" s="12">
        <f t="shared" si="3"/>
        <v>30</v>
      </c>
      <c r="E19" s="152">
        <v>2</v>
      </c>
      <c r="F19" s="152">
        <v>2</v>
      </c>
      <c r="G19" s="152">
        <v>2</v>
      </c>
      <c r="H19" s="152">
        <v>2</v>
      </c>
      <c r="I19" s="152">
        <v>2</v>
      </c>
      <c r="J19" s="152">
        <v>2</v>
      </c>
      <c r="K19" s="152">
        <v>2</v>
      </c>
      <c r="L19" s="152">
        <v>2</v>
      </c>
      <c r="M19" s="152">
        <v>2</v>
      </c>
      <c r="N19" s="152">
        <v>2</v>
      </c>
      <c r="O19" s="152">
        <v>2</v>
      </c>
      <c r="P19" s="152">
        <v>2</v>
      </c>
      <c r="Q19" s="152">
        <v>2</v>
      </c>
      <c r="R19" s="91"/>
      <c r="S19" s="18">
        <v>2</v>
      </c>
      <c r="T19" s="151">
        <v>2</v>
      </c>
      <c r="U19" s="40"/>
      <c r="V19" s="16"/>
      <c r="W19" s="134"/>
      <c r="X19" s="17">
        <v>1</v>
      </c>
      <c r="Y19" s="17">
        <v>1</v>
      </c>
      <c r="Z19" s="17">
        <v>1</v>
      </c>
      <c r="AA19" s="17">
        <v>1</v>
      </c>
      <c r="AB19" s="152">
        <v>1</v>
      </c>
      <c r="AC19" s="152">
        <v>1</v>
      </c>
      <c r="AD19" s="152">
        <v>1</v>
      </c>
      <c r="AE19" s="161">
        <v>1</v>
      </c>
      <c r="AF19" s="93"/>
      <c r="AG19" s="93"/>
      <c r="AH19" s="38"/>
      <c r="AI19" s="91"/>
      <c r="AJ19" s="91"/>
      <c r="AK19" s="91"/>
      <c r="AL19" s="91"/>
      <c r="AM19" s="18">
        <v>4</v>
      </c>
      <c r="AN19" s="18">
        <v>5</v>
      </c>
      <c r="AO19" s="123">
        <v>5</v>
      </c>
      <c r="AP19" s="43" t="s">
        <v>111</v>
      </c>
      <c r="AQ19" s="43"/>
      <c r="AR19" s="43"/>
      <c r="AS19" s="41"/>
      <c r="AT19" s="41"/>
      <c r="AU19" s="41"/>
      <c r="AV19" s="4"/>
      <c r="AW19" s="4"/>
      <c r="AX19" s="39"/>
      <c r="AY19" s="39"/>
      <c r="AZ19" s="39"/>
      <c r="BA19" s="39"/>
      <c r="BB19" s="39"/>
      <c r="BC19" s="39"/>
      <c r="BD19" s="42"/>
      <c r="BE19" s="2">
        <f t="shared" si="4"/>
        <v>22</v>
      </c>
      <c r="BF19" s="3">
        <f t="shared" si="5"/>
        <v>52</v>
      </c>
    </row>
    <row r="20" spans="1:58" ht="35.1" customHeight="1" thickBot="1">
      <c r="A20" s="138" t="s">
        <v>60</v>
      </c>
      <c r="B20" s="140" t="s">
        <v>24</v>
      </c>
      <c r="C20" s="128">
        <f t="shared" si="2"/>
        <v>0</v>
      </c>
      <c r="D20" s="12">
        <f t="shared" si="3"/>
        <v>0</v>
      </c>
      <c r="E20" s="152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90"/>
      <c r="S20" s="17"/>
      <c r="T20" s="151"/>
      <c r="U20" s="40"/>
      <c r="V20" s="16"/>
      <c r="W20" s="134"/>
      <c r="X20" s="17"/>
      <c r="Y20" s="17"/>
      <c r="Z20" s="14"/>
      <c r="AA20" s="14"/>
      <c r="AB20" s="152"/>
      <c r="AC20" s="152"/>
      <c r="AD20" s="152"/>
      <c r="AE20" s="161"/>
      <c r="AF20" s="93"/>
      <c r="AG20" s="93"/>
      <c r="AH20" s="38"/>
      <c r="AI20" s="91"/>
      <c r="AJ20" s="90"/>
      <c r="AK20" s="90"/>
      <c r="AL20" s="90"/>
      <c r="AM20" s="17"/>
      <c r="AN20" s="17"/>
      <c r="AO20" s="17"/>
      <c r="AP20" s="43"/>
      <c r="AQ20" s="43"/>
      <c r="AR20" s="43"/>
      <c r="AS20" s="41"/>
      <c r="AT20" s="41"/>
      <c r="AU20" s="41"/>
      <c r="AV20" s="4"/>
      <c r="AW20" s="4"/>
      <c r="AX20" s="39"/>
      <c r="AY20" s="39"/>
      <c r="AZ20" s="39"/>
      <c r="BA20" s="39"/>
      <c r="BB20" s="39"/>
      <c r="BC20" s="39"/>
      <c r="BD20" s="42"/>
      <c r="BE20" s="2">
        <f t="shared" si="4"/>
        <v>0</v>
      </c>
      <c r="BF20" s="3">
        <f t="shared" si="5"/>
        <v>0</v>
      </c>
    </row>
    <row r="21" spans="1:58" ht="35.1" customHeight="1" thickBot="1">
      <c r="A21" s="138" t="s">
        <v>61</v>
      </c>
      <c r="B21" s="140" t="s">
        <v>50</v>
      </c>
      <c r="C21" s="128">
        <f t="shared" si="2"/>
        <v>38</v>
      </c>
      <c r="D21" s="12">
        <f t="shared" si="3"/>
        <v>0</v>
      </c>
      <c r="E21" s="154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36"/>
      <c r="S21" s="20"/>
      <c r="T21" s="153"/>
      <c r="U21" s="9"/>
      <c r="V21" s="8"/>
      <c r="W21" s="8"/>
      <c r="X21" s="20">
        <v>2</v>
      </c>
      <c r="Y21" s="20">
        <v>2</v>
      </c>
      <c r="Z21" s="20">
        <v>2</v>
      </c>
      <c r="AA21" s="20">
        <v>2</v>
      </c>
      <c r="AB21" s="153">
        <v>2</v>
      </c>
      <c r="AC21" s="153">
        <v>2</v>
      </c>
      <c r="AD21" s="153">
        <v>2</v>
      </c>
      <c r="AE21" s="162">
        <v>3</v>
      </c>
      <c r="AF21" s="93"/>
      <c r="AG21" s="93"/>
      <c r="AH21" s="37"/>
      <c r="AI21" s="36"/>
      <c r="AJ21" s="36"/>
      <c r="AK21" s="36"/>
      <c r="AL21" s="36"/>
      <c r="AM21" s="20">
        <v>7</v>
      </c>
      <c r="AN21" s="20">
        <v>7</v>
      </c>
      <c r="AO21" s="121">
        <v>7</v>
      </c>
      <c r="AP21" s="44" t="s">
        <v>106</v>
      </c>
      <c r="AQ21" s="44"/>
      <c r="AR21" s="44"/>
      <c r="AS21" s="45"/>
      <c r="AT21" s="45"/>
      <c r="AU21" s="45"/>
      <c r="AV21" s="6"/>
      <c r="AW21" s="6"/>
      <c r="AX21" s="35"/>
      <c r="AY21" s="35"/>
      <c r="AZ21" s="35"/>
      <c r="BA21" s="35"/>
      <c r="BB21" s="35"/>
      <c r="BC21" s="35"/>
      <c r="BD21" s="46"/>
      <c r="BE21" s="2">
        <f t="shared" si="4"/>
        <v>38</v>
      </c>
      <c r="BF21" s="3">
        <f t="shared" si="5"/>
        <v>38</v>
      </c>
    </row>
    <row r="22" spans="1:58" ht="23.45" customHeight="1" thickBot="1">
      <c r="A22" s="138" t="s">
        <v>62</v>
      </c>
      <c r="B22" s="140" t="s">
        <v>102</v>
      </c>
      <c r="C22" s="128">
        <f t="shared" si="2"/>
        <v>0</v>
      </c>
      <c r="D22" s="12">
        <f t="shared" si="3"/>
        <v>0</v>
      </c>
      <c r="E22" s="154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36"/>
      <c r="S22" s="20"/>
      <c r="T22" s="153"/>
      <c r="U22" s="9"/>
      <c r="V22" s="8"/>
      <c r="W22" s="8"/>
      <c r="X22" s="20"/>
      <c r="Y22" s="20"/>
      <c r="Z22" s="19"/>
      <c r="AA22" s="19"/>
      <c r="AB22" s="20"/>
      <c r="AC22" s="20"/>
      <c r="AD22" s="20"/>
      <c r="AE22" s="163"/>
      <c r="AF22" s="93"/>
      <c r="AG22" s="93"/>
      <c r="AH22" s="37"/>
      <c r="AI22" s="36"/>
      <c r="AJ22" s="36"/>
      <c r="AK22" s="36"/>
      <c r="AL22" s="36"/>
      <c r="AM22" s="20"/>
      <c r="AN22" s="20"/>
      <c r="AO22" s="20"/>
      <c r="AP22" s="44"/>
      <c r="AQ22" s="44"/>
      <c r="AR22" s="44"/>
      <c r="AS22" s="45"/>
      <c r="AT22" s="45"/>
      <c r="AU22" s="45"/>
      <c r="AV22" s="6"/>
      <c r="AW22" s="6"/>
      <c r="AX22" s="35"/>
      <c r="AY22" s="35"/>
      <c r="AZ22" s="35"/>
      <c r="BA22" s="35"/>
      <c r="BB22" s="35"/>
      <c r="BC22" s="35"/>
      <c r="BD22" s="46"/>
      <c r="BE22" s="2">
        <f t="shared" si="4"/>
        <v>0</v>
      </c>
      <c r="BF22" s="3">
        <f t="shared" si="5"/>
        <v>0</v>
      </c>
    </row>
    <row r="23" spans="1:58" ht="63.6" customHeight="1" thickBot="1">
      <c r="A23" s="137" t="s">
        <v>63</v>
      </c>
      <c r="B23" s="127" t="s">
        <v>25</v>
      </c>
      <c r="C23" s="11">
        <f t="shared" si="2"/>
        <v>0</v>
      </c>
      <c r="D23" s="12">
        <f t="shared" si="3"/>
        <v>0</v>
      </c>
      <c r="E23" s="154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36"/>
      <c r="S23" s="20"/>
      <c r="T23" s="153"/>
      <c r="U23" s="9"/>
      <c r="V23" s="8"/>
      <c r="W23" s="8"/>
      <c r="X23" s="20"/>
      <c r="Y23" s="20"/>
      <c r="Z23" s="19"/>
      <c r="AA23" s="19"/>
      <c r="AB23" s="20"/>
      <c r="AC23" s="20"/>
      <c r="AD23" s="20"/>
      <c r="AE23" s="163"/>
      <c r="AF23" s="93"/>
      <c r="AG23" s="93"/>
      <c r="AH23" s="37"/>
      <c r="AI23" s="36"/>
      <c r="AJ23" s="36"/>
      <c r="AK23" s="36"/>
      <c r="AL23" s="36"/>
      <c r="AM23" s="20"/>
      <c r="AN23" s="20"/>
      <c r="AO23" s="20"/>
      <c r="AP23" s="44"/>
      <c r="AQ23" s="44"/>
      <c r="AR23" s="44"/>
      <c r="AS23" s="45"/>
      <c r="AT23" s="45"/>
      <c r="AU23" s="45"/>
      <c r="AV23" s="6"/>
      <c r="AW23" s="6"/>
      <c r="AX23" s="35"/>
      <c r="AY23" s="35"/>
      <c r="AZ23" s="35"/>
      <c r="BA23" s="35"/>
      <c r="BB23" s="35"/>
      <c r="BC23" s="35"/>
      <c r="BD23" s="46"/>
      <c r="BE23" s="2">
        <f t="shared" si="4"/>
        <v>0</v>
      </c>
      <c r="BF23" s="3">
        <f t="shared" si="5"/>
        <v>0</v>
      </c>
    </row>
    <row r="24" spans="1:58" ht="23.45" customHeight="1" thickBot="1">
      <c r="A24" s="80" t="s">
        <v>64</v>
      </c>
      <c r="B24" s="52" t="s">
        <v>19</v>
      </c>
      <c r="C24" s="11">
        <f t="shared" si="2"/>
        <v>0</v>
      </c>
      <c r="D24" s="12">
        <f t="shared" si="3"/>
        <v>0</v>
      </c>
      <c r="E24" s="154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36"/>
      <c r="S24" s="20"/>
      <c r="T24" s="153"/>
      <c r="U24" s="9"/>
      <c r="V24" s="8"/>
      <c r="W24" s="8"/>
      <c r="X24" s="20"/>
      <c r="Y24" s="20"/>
      <c r="Z24" s="19"/>
      <c r="AA24" s="19"/>
      <c r="AB24" s="20"/>
      <c r="AC24" s="20"/>
      <c r="AD24" s="20"/>
      <c r="AE24" s="163"/>
      <c r="AF24" s="93"/>
      <c r="AG24" s="93"/>
      <c r="AH24" s="37"/>
      <c r="AI24" s="36"/>
      <c r="AJ24" s="36"/>
      <c r="AK24" s="36"/>
      <c r="AL24" s="36"/>
      <c r="AM24" s="20"/>
      <c r="AN24" s="20"/>
      <c r="AO24" s="20"/>
      <c r="AP24" s="44"/>
      <c r="AQ24" s="44"/>
      <c r="AR24" s="44"/>
      <c r="AS24" s="45"/>
      <c r="AT24" s="45"/>
      <c r="AU24" s="45"/>
      <c r="AV24" s="6"/>
      <c r="AW24" s="6"/>
      <c r="AX24" s="35"/>
      <c r="AY24" s="35"/>
      <c r="AZ24" s="35"/>
      <c r="BA24" s="35"/>
      <c r="BB24" s="35"/>
      <c r="BC24" s="35"/>
      <c r="BD24" s="46"/>
      <c r="BE24" s="2">
        <f t="shared" si="4"/>
        <v>0</v>
      </c>
      <c r="BF24" s="3">
        <f t="shared" si="5"/>
        <v>0</v>
      </c>
    </row>
    <row r="25" spans="1:58" ht="23.45" customHeight="1" thickBot="1">
      <c r="A25" s="80" t="s">
        <v>65</v>
      </c>
      <c r="B25" s="52" t="s">
        <v>26</v>
      </c>
      <c r="C25" s="11">
        <f t="shared" si="2"/>
        <v>0</v>
      </c>
      <c r="D25" s="12">
        <f t="shared" si="3"/>
        <v>0</v>
      </c>
      <c r="E25" s="154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36"/>
      <c r="S25" s="20"/>
      <c r="T25" s="153"/>
      <c r="U25" s="9"/>
      <c r="V25" s="8"/>
      <c r="W25" s="8"/>
      <c r="X25" s="20"/>
      <c r="Y25" s="20"/>
      <c r="Z25" s="19"/>
      <c r="AA25" s="19"/>
      <c r="AB25" s="20"/>
      <c r="AC25" s="20"/>
      <c r="AD25" s="20"/>
      <c r="AE25" s="163"/>
      <c r="AF25" s="93"/>
      <c r="AG25" s="93"/>
      <c r="AH25" s="37"/>
      <c r="AI25" s="36"/>
      <c r="AJ25" s="36"/>
      <c r="AK25" s="36"/>
      <c r="AL25" s="36"/>
      <c r="AM25" s="20"/>
      <c r="AN25" s="20"/>
      <c r="AO25" s="20"/>
      <c r="AP25" s="44"/>
      <c r="AQ25" s="44"/>
      <c r="AR25" s="44"/>
      <c r="AS25" s="45"/>
      <c r="AT25" s="45"/>
      <c r="AU25" s="45"/>
      <c r="AV25" s="6"/>
      <c r="AW25" s="6"/>
      <c r="AX25" s="35"/>
      <c r="AY25" s="35"/>
      <c r="AZ25" s="35"/>
      <c r="BA25" s="35"/>
      <c r="BB25" s="35"/>
      <c r="BC25" s="35"/>
      <c r="BD25" s="46"/>
      <c r="BE25" s="2">
        <f t="shared" si="4"/>
        <v>0</v>
      </c>
      <c r="BF25" s="3">
        <f t="shared" si="5"/>
        <v>0</v>
      </c>
    </row>
    <row r="26" spans="1:58" ht="35.1" customHeight="1" thickBot="1">
      <c r="A26" s="80" t="s">
        <v>66</v>
      </c>
      <c r="B26" s="53" t="s">
        <v>27</v>
      </c>
      <c r="C26" s="11">
        <f t="shared" si="2"/>
        <v>0</v>
      </c>
      <c r="D26" s="12">
        <f t="shared" si="3"/>
        <v>0</v>
      </c>
      <c r="E26" s="154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36"/>
      <c r="S26" s="20"/>
      <c r="T26" s="153"/>
      <c r="U26" s="9"/>
      <c r="V26" s="8"/>
      <c r="W26" s="8"/>
      <c r="X26" s="20"/>
      <c r="Y26" s="20"/>
      <c r="Z26" s="19"/>
      <c r="AA26" s="19"/>
      <c r="AB26" s="20"/>
      <c r="AC26" s="20"/>
      <c r="AD26" s="20"/>
      <c r="AE26" s="163"/>
      <c r="AF26" s="93"/>
      <c r="AG26" s="93"/>
      <c r="AH26" s="37"/>
      <c r="AI26" s="36"/>
      <c r="AJ26" s="36"/>
      <c r="AK26" s="36"/>
      <c r="AL26" s="36"/>
      <c r="AM26" s="20"/>
      <c r="AN26" s="20"/>
      <c r="AO26" s="20"/>
      <c r="AP26" s="44"/>
      <c r="AQ26" s="44"/>
      <c r="AR26" s="44"/>
      <c r="AS26" s="45"/>
      <c r="AT26" s="45"/>
      <c r="AU26" s="45"/>
      <c r="AV26" s="6"/>
      <c r="AW26" s="6"/>
      <c r="AX26" s="35"/>
      <c r="AY26" s="35"/>
      <c r="AZ26" s="35"/>
      <c r="BA26" s="35"/>
      <c r="BB26" s="35"/>
      <c r="BC26" s="35"/>
      <c r="BD26" s="46"/>
      <c r="BE26" s="2">
        <f t="shared" si="4"/>
        <v>0</v>
      </c>
      <c r="BF26" s="3">
        <f t="shared" si="5"/>
        <v>0</v>
      </c>
    </row>
    <row r="27" spans="1:58" ht="35.1" customHeight="1" thickBot="1">
      <c r="A27" s="55" t="s">
        <v>67</v>
      </c>
      <c r="B27" s="48" t="s">
        <v>28</v>
      </c>
      <c r="C27" s="11">
        <f t="shared" si="2"/>
        <v>0</v>
      </c>
      <c r="D27" s="12">
        <f t="shared" si="3"/>
        <v>0</v>
      </c>
      <c r="E27" s="154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36"/>
      <c r="S27" s="20"/>
      <c r="T27" s="153"/>
      <c r="U27" s="9"/>
      <c r="V27" s="8"/>
      <c r="W27" s="8"/>
      <c r="X27" s="20"/>
      <c r="Y27" s="20"/>
      <c r="Z27" s="19"/>
      <c r="AA27" s="19"/>
      <c r="AB27" s="20"/>
      <c r="AC27" s="20"/>
      <c r="AD27" s="20"/>
      <c r="AE27" s="163"/>
      <c r="AF27" s="93"/>
      <c r="AG27" s="93"/>
      <c r="AH27" s="37"/>
      <c r="AI27" s="36"/>
      <c r="AJ27" s="36"/>
      <c r="AK27" s="36"/>
      <c r="AL27" s="36"/>
      <c r="AM27" s="20"/>
      <c r="AN27" s="20"/>
      <c r="AO27" s="20"/>
      <c r="AP27" s="44"/>
      <c r="AQ27" s="44"/>
      <c r="AR27" s="44"/>
      <c r="AS27" s="45"/>
      <c r="AT27" s="45"/>
      <c r="AU27" s="45"/>
      <c r="AV27" s="6"/>
      <c r="AW27" s="6"/>
      <c r="AX27" s="35"/>
      <c r="AY27" s="35"/>
      <c r="AZ27" s="35"/>
      <c r="BA27" s="35"/>
      <c r="BB27" s="35"/>
      <c r="BC27" s="35"/>
      <c r="BD27" s="46"/>
      <c r="BE27" s="2">
        <f t="shared" si="4"/>
        <v>0</v>
      </c>
      <c r="BF27" s="3">
        <f t="shared" si="5"/>
        <v>0</v>
      </c>
    </row>
    <row r="28" spans="1:58" ht="25.9" customHeight="1" thickBot="1">
      <c r="A28" s="80" t="s">
        <v>68</v>
      </c>
      <c r="B28" s="21" t="s">
        <v>29</v>
      </c>
      <c r="C28" s="11">
        <f t="shared" si="2"/>
        <v>0</v>
      </c>
      <c r="D28" s="12">
        <f t="shared" si="3"/>
        <v>0</v>
      </c>
      <c r="E28" s="154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36"/>
      <c r="S28" s="20"/>
      <c r="T28" s="153"/>
      <c r="U28" s="9"/>
      <c r="V28" s="8"/>
      <c r="W28" s="8"/>
      <c r="X28" s="20"/>
      <c r="Y28" s="20"/>
      <c r="Z28" s="19"/>
      <c r="AA28" s="19"/>
      <c r="AB28" s="20"/>
      <c r="AC28" s="20"/>
      <c r="AD28" s="20"/>
      <c r="AE28" s="163"/>
      <c r="AF28" s="93"/>
      <c r="AG28" s="93"/>
      <c r="AH28" s="37"/>
      <c r="AI28" s="36"/>
      <c r="AJ28" s="36"/>
      <c r="AK28" s="36"/>
      <c r="AL28" s="36"/>
      <c r="AM28" s="20"/>
      <c r="AN28" s="20"/>
      <c r="AO28" s="20"/>
      <c r="AP28" s="44"/>
      <c r="AQ28" s="44"/>
      <c r="AR28" s="44"/>
      <c r="AS28" s="45"/>
      <c r="AT28" s="45"/>
      <c r="AU28" s="45"/>
      <c r="AV28" s="6"/>
      <c r="AW28" s="6"/>
      <c r="AX28" s="35"/>
      <c r="AY28" s="35"/>
      <c r="AZ28" s="35"/>
      <c r="BA28" s="35"/>
      <c r="BB28" s="35"/>
      <c r="BC28" s="35"/>
      <c r="BD28" s="46"/>
      <c r="BE28" s="2">
        <f t="shared" si="4"/>
        <v>0</v>
      </c>
      <c r="BF28" s="3">
        <f t="shared" si="5"/>
        <v>0</v>
      </c>
    </row>
    <row r="29" spans="1:58" ht="35.1" customHeight="1" thickBot="1">
      <c r="A29" s="80" t="s">
        <v>69</v>
      </c>
      <c r="B29" s="21" t="s">
        <v>30</v>
      </c>
      <c r="C29" s="11">
        <f t="shared" si="2"/>
        <v>0</v>
      </c>
      <c r="D29" s="12">
        <f t="shared" si="3"/>
        <v>0</v>
      </c>
      <c r="E29" s="154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36"/>
      <c r="S29" s="20"/>
      <c r="T29" s="153"/>
      <c r="U29" s="9"/>
      <c r="V29" s="8"/>
      <c r="W29" s="8"/>
      <c r="X29" s="20"/>
      <c r="Y29" s="20"/>
      <c r="Z29" s="19"/>
      <c r="AA29" s="19"/>
      <c r="AB29" s="20"/>
      <c r="AC29" s="20"/>
      <c r="AD29" s="20"/>
      <c r="AE29" s="163"/>
      <c r="AF29" s="93"/>
      <c r="AG29" s="93"/>
      <c r="AH29" s="37"/>
      <c r="AI29" s="36"/>
      <c r="AJ29" s="36"/>
      <c r="AK29" s="36"/>
      <c r="AL29" s="36"/>
      <c r="AM29" s="20"/>
      <c r="AN29" s="20"/>
      <c r="AO29" s="20"/>
      <c r="AP29" s="44"/>
      <c r="AQ29" s="44"/>
      <c r="AR29" s="44"/>
      <c r="AS29" s="45"/>
      <c r="AT29" s="45"/>
      <c r="AU29" s="45"/>
      <c r="AV29" s="6"/>
      <c r="AW29" s="6"/>
      <c r="AX29" s="35"/>
      <c r="AY29" s="35"/>
      <c r="AZ29" s="35"/>
      <c r="BA29" s="35"/>
      <c r="BB29" s="35"/>
      <c r="BC29" s="35"/>
      <c r="BD29" s="46"/>
      <c r="BE29" s="2">
        <f t="shared" si="4"/>
        <v>0</v>
      </c>
      <c r="BF29" s="3">
        <f t="shared" si="5"/>
        <v>0</v>
      </c>
    </row>
    <row r="30" spans="1:58" ht="20.45" customHeight="1" thickBot="1">
      <c r="A30" s="80" t="s">
        <v>70</v>
      </c>
      <c r="B30" s="21" t="s">
        <v>31</v>
      </c>
      <c r="C30" s="11">
        <f t="shared" si="2"/>
        <v>0</v>
      </c>
      <c r="D30" s="12">
        <f t="shared" si="3"/>
        <v>0</v>
      </c>
      <c r="E30" s="154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36"/>
      <c r="S30" s="20"/>
      <c r="T30" s="153"/>
      <c r="U30" s="9"/>
      <c r="V30" s="8"/>
      <c r="W30" s="8"/>
      <c r="X30" s="20"/>
      <c r="Y30" s="20"/>
      <c r="Z30" s="19"/>
      <c r="AA30" s="19"/>
      <c r="AB30" s="20"/>
      <c r="AC30" s="20"/>
      <c r="AD30" s="20"/>
      <c r="AE30" s="163"/>
      <c r="AF30" s="93"/>
      <c r="AG30" s="93"/>
      <c r="AH30" s="37"/>
      <c r="AI30" s="36"/>
      <c r="AJ30" s="36"/>
      <c r="AK30" s="36"/>
      <c r="AL30" s="36"/>
      <c r="AM30" s="20"/>
      <c r="AN30" s="20"/>
      <c r="AO30" s="20"/>
      <c r="AP30" s="44"/>
      <c r="AQ30" s="44"/>
      <c r="AR30" s="44"/>
      <c r="AS30" s="45"/>
      <c r="AT30" s="45"/>
      <c r="AU30" s="45"/>
      <c r="AV30" s="6"/>
      <c r="AW30" s="6"/>
      <c r="AX30" s="35"/>
      <c r="AY30" s="35"/>
      <c r="AZ30" s="35"/>
      <c r="BA30" s="35"/>
      <c r="BB30" s="35"/>
      <c r="BC30" s="35"/>
      <c r="BD30" s="46"/>
      <c r="BE30" s="2">
        <f t="shared" si="4"/>
        <v>0</v>
      </c>
      <c r="BF30" s="3">
        <f t="shared" si="5"/>
        <v>0</v>
      </c>
    </row>
    <row r="31" spans="1:58" ht="35.1" customHeight="1" thickBot="1">
      <c r="A31" s="80" t="s">
        <v>71</v>
      </c>
      <c r="B31" s="21" t="s">
        <v>32</v>
      </c>
      <c r="C31" s="11">
        <f t="shared" si="2"/>
        <v>0</v>
      </c>
      <c r="D31" s="12">
        <f t="shared" si="3"/>
        <v>0</v>
      </c>
      <c r="E31" s="154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36"/>
      <c r="S31" s="20"/>
      <c r="T31" s="153"/>
      <c r="U31" s="9"/>
      <c r="V31" s="8"/>
      <c r="W31" s="8"/>
      <c r="X31" s="20"/>
      <c r="Y31" s="20"/>
      <c r="Z31" s="19"/>
      <c r="AA31" s="19"/>
      <c r="AB31" s="20"/>
      <c r="AC31" s="20"/>
      <c r="AD31" s="20"/>
      <c r="AE31" s="163"/>
      <c r="AF31" s="93"/>
      <c r="AG31" s="93"/>
      <c r="AH31" s="37"/>
      <c r="AI31" s="36"/>
      <c r="AJ31" s="36"/>
      <c r="AK31" s="36"/>
      <c r="AL31" s="36"/>
      <c r="AM31" s="20"/>
      <c r="AN31" s="20"/>
      <c r="AO31" s="20"/>
      <c r="AP31" s="44"/>
      <c r="AQ31" s="44"/>
      <c r="AR31" s="44"/>
      <c r="AS31" s="45"/>
      <c r="AT31" s="45"/>
      <c r="AU31" s="45"/>
      <c r="AV31" s="6"/>
      <c r="AW31" s="6"/>
      <c r="AX31" s="35"/>
      <c r="AY31" s="35"/>
      <c r="AZ31" s="35"/>
      <c r="BA31" s="35"/>
      <c r="BB31" s="35"/>
      <c r="BC31" s="35"/>
      <c r="BD31" s="46"/>
      <c r="BE31" s="2">
        <f t="shared" si="4"/>
        <v>0</v>
      </c>
      <c r="BF31" s="3">
        <f t="shared" si="5"/>
        <v>0</v>
      </c>
    </row>
    <row r="32" spans="1:58" ht="35.1" customHeight="1" thickBot="1">
      <c r="A32" s="80" t="s">
        <v>72</v>
      </c>
      <c r="B32" s="21" t="s">
        <v>33</v>
      </c>
      <c r="C32" s="11">
        <f t="shared" si="2"/>
        <v>0</v>
      </c>
      <c r="D32" s="12">
        <f t="shared" si="3"/>
        <v>0</v>
      </c>
      <c r="E32" s="154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36"/>
      <c r="S32" s="20"/>
      <c r="T32" s="153"/>
      <c r="U32" s="9"/>
      <c r="V32" s="8"/>
      <c r="W32" s="8"/>
      <c r="X32" s="20"/>
      <c r="Y32" s="20"/>
      <c r="Z32" s="19"/>
      <c r="AA32" s="19"/>
      <c r="AB32" s="20"/>
      <c r="AC32" s="20"/>
      <c r="AD32" s="20"/>
      <c r="AE32" s="163"/>
      <c r="AF32" s="93"/>
      <c r="AG32" s="93"/>
      <c r="AH32" s="37"/>
      <c r="AI32" s="36"/>
      <c r="AJ32" s="36"/>
      <c r="AK32" s="36"/>
      <c r="AL32" s="36"/>
      <c r="AM32" s="20"/>
      <c r="AN32" s="20"/>
      <c r="AO32" s="20"/>
      <c r="AP32" s="44"/>
      <c r="AQ32" s="44"/>
      <c r="AR32" s="44"/>
      <c r="AS32" s="45"/>
      <c r="AT32" s="45"/>
      <c r="AU32" s="45"/>
      <c r="AV32" s="6"/>
      <c r="AW32" s="6"/>
      <c r="AX32" s="35"/>
      <c r="AY32" s="35"/>
      <c r="AZ32" s="35"/>
      <c r="BA32" s="35"/>
      <c r="BB32" s="35"/>
      <c r="BC32" s="35"/>
      <c r="BD32" s="46"/>
      <c r="BE32" s="2">
        <f t="shared" si="4"/>
        <v>0</v>
      </c>
      <c r="BF32" s="3">
        <f t="shared" si="5"/>
        <v>0</v>
      </c>
    </row>
    <row r="33" spans="1:58" ht="35.1" customHeight="1" thickBot="1">
      <c r="A33" s="80" t="s">
        <v>73</v>
      </c>
      <c r="B33" s="21" t="s">
        <v>34</v>
      </c>
      <c r="C33" s="11">
        <f t="shared" si="2"/>
        <v>0</v>
      </c>
      <c r="D33" s="12">
        <f t="shared" si="3"/>
        <v>0</v>
      </c>
      <c r="E33" s="154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36"/>
      <c r="S33" s="20"/>
      <c r="T33" s="153"/>
      <c r="U33" s="9"/>
      <c r="V33" s="8"/>
      <c r="W33" s="8"/>
      <c r="X33" s="20"/>
      <c r="Y33" s="20"/>
      <c r="Z33" s="19"/>
      <c r="AA33" s="19"/>
      <c r="AB33" s="20"/>
      <c r="AC33" s="20"/>
      <c r="AD33" s="20"/>
      <c r="AE33" s="163"/>
      <c r="AF33" s="93"/>
      <c r="AG33" s="93"/>
      <c r="AH33" s="37"/>
      <c r="AI33" s="36"/>
      <c r="AJ33" s="36"/>
      <c r="AK33" s="36"/>
      <c r="AL33" s="36"/>
      <c r="AM33" s="20"/>
      <c r="AN33" s="20"/>
      <c r="AO33" s="20"/>
      <c r="AP33" s="44"/>
      <c r="AQ33" s="44"/>
      <c r="AR33" s="44"/>
      <c r="AS33" s="45"/>
      <c r="AT33" s="45"/>
      <c r="AU33" s="45"/>
      <c r="AV33" s="6"/>
      <c r="AW33" s="6"/>
      <c r="AX33" s="35"/>
      <c r="AY33" s="35"/>
      <c r="AZ33" s="35"/>
      <c r="BA33" s="35"/>
      <c r="BB33" s="35"/>
      <c r="BC33" s="35"/>
      <c r="BD33" s="46"/>
      <c r="BE33" s="2">
        <f t="shared" si="4"/>
        <v>0</v>
      </c>
      <c r="BF33" s="3">
        <f t="shared" si="5"/>
        <v>0</v>
      </c>
    </row>
    <row r="34" spans="1:58" ht="35.1" customHeight="1" thickBot="1">
      <c r="A34" s="80" t="s">
        <v>74</v>
      </c>
      <c r="B34" s="21" t="s">
        <v>35</v>
      </c>
      <c r="C34" s="11">
        <f>SUM(E34:AO34)</f>
        <v>215</v>
      </c>
      <c r="D34" s="12">
        <f t="shared" si="3"/>
        <v>105</v>
      </c>
      <c r="E34" s="154">
        <v>7</v>
      </c>
      <c r="F34" s="154">
        <v>7</v>
      </c>
      <c r="G34" s="154">
        <v>7</v>
      </c>
      <c r="H34" s="154">
        <v>7</v>
      </c>
      <c r="I34" s="154">
        <v>7</v>
      </c>
      <c r="J34" s="154">
        <v>7</v>
      </c>
      <c r="K34" s="154">
        <v>7</v>
      </c>
      <c r="L34" s="154">
        <v>7</v>
      </c>
      <c r="M34" s="154">
        <v>7</v>
      </c>
      <c r="N34" s="154">
        <v>7</v>
      </c>
      <c r="O34" s="154">
        <v>7</v>
      </c>
      <c r="P34" s="154">
        <v>7</v>
      </c>
      <c r="Q34" s="154">
        <v>7</v>
      </c>
      <c r="R34" s="274"/>
      <c r="S34" s="23">
        <v>7</v>
      </c>
      <c r="T34" s="153">
        <v>7</v>
      </c>
      <c r="U34" s="277" t="s">
        <v>142</v>
      </c>
      <c r="V34" s="135"/>
      <c r="W34" s="8"/>
      <c r="X34" s="7">
        <v>9</v>
      </c>
      <c r="Y34" s="7">
        <v>9</v>
      </c>
      <c r="Z34" s="7">
        <v>9</v>
      </c>
      <c r="AA34" s="7">
        <v>9</v>
      </c>
      <c r="AB34" s="153">
        <v>9</v>
      </c>
      <c r="AC34" s="153">
        <v>9</v>
      </c>
      <c r="AD34" s="153">
        <v>9</v>
      </c>
      <c r="AE34" s="162">
        <v>10</v>
      </c>
      <c r="AF34" s="93"/>
      <c r="AG34" s="93"/>
      <c r="AH34" s="37"/>
      <c r="AI34" s="36"/>
      <c r="AJ34" s="36"/>
      <c r="AK34" s="36"/>
      <c r="AL34" s="36"/>
      <c r="AM34" s="20">
        <v>14</v>
      </c>
      <c r="AN34" s="20">
        <v>12</v>
      </c>
      <c r="AO34" s="121">
        <v>11</v>
      </c>
      <c r="AP34" s="44" t="s">
        <v>106</v>
      </c>
      <c r="AQ34" s="44"/>
      <c r="AR34" s="44"/>
      <c r="AS34" s="45"/>
      <c r="AT34" s="45"/>
      <c r="AU34" s="45"/>
      <c r="AV34" s="6"/>
      <c r="AW34" s="6"/>
      <c r="AX34" s="35"/>
      <c r="AY34" s="35"/>
      <c r="AZ34" s="35"/>
      <c r="BA34" s="35"/>
      <c r="BB34" s="35"/>
      <c r="BC34" s="35"/>
      <c r="BD34" s="46"/>
      <c r="BE34" s="2">
        <f t="shared" si="4"/>
        <v>110</v>
      </c>
      <c r="BF34" s="3">
        <f t="shared" si="5"/>
        <v>215</v>
      </c>
    </row>
    <row r="35" spans="1:58" ht="27" customHeight="1" thickBot="1">
      <c r="A35" s="80" t="s">
        <v>75</v>
      </c>
      <c r="B35" s="21" t="s">
        <v>36</v>
      </c>
      <c r="C35" s="11">
        <f t="shared" si="2"/>
        <v>0</v>
      </c>
      <c r="D35" s="12">
        <f t="shared" si="3"/>
        <v>0</v>
      </c>
      <c r="E35" s="154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36"/>
      <c r="S35" s="20"/>
      <c r="T35" s="153"/>
      <c r="U35" s="9"/>
      <c r="V35" s="8"/>
      <c r="W35" s="8"/>
      <c r="X35" s="20"/>
      <c r="Y35" s="20"/>
      <c r="Z35" s="19"/>
      <c r="AA35" s="19"/>
      <c r="AB35" s="20"/>
      <c r="AC35" s="20"/>
      <c r="AD35" s="20"/>
      <c r="AE35" s="163"/>
      <c r="AF35" s="93"/>
      <c r="AG35" s="93"/>
      <c r="AH35" s="37"/>
      <c r="AI35" s="36"/>
      <c r="AJ35" s="36"/>
      <c r="AK35" s="36"/>
      <c r="AL35" s="36"/>
      <c r="AM35" s="20"/>
      <c r="AN35" s="20"/>
      <c r="AO35" s="20"/>
      <c r="AP35" s="44"/>
      <c r="AQ35" s="44"/>
      <c r="AR35" s="44"/>
      <c r="AS35" s="45"/>
      <c r="AT35" s="45"/>
      <c r="AU35" s="45"/>
      <c r="AV35" s="6"/>
      <c r="AW35" s="6"/>
      <c r="AX35" s="35"/>
      <c r="AY35" s="35"/>
      <c r="AZ35" s="35"/>
      <c r="BA35" s="35"/>
      <c r="BB35" s="35"/>
      <c r="BC35" s="35"/>
      <c r="BD35" s="46"/>
      <c r="BE35" s="2">
        <f t="shared" si="4"/>
        <v>0</v>
      </c>
      <c r="BF35" s="3">
        <f t="shared" si="5"/>
        <v>0</v>
      </c>
    </row>
    <row r="36" spans="1:58" ht="35.1" customHeight="1" thickBot="1">
      <c r="A36" s="81" t="s">
        <v>76</v>
      </c>
      <c r="B36" s="21" t="s">
        <v>37</v>
      </c>
      <c r="C36" s="11">
        <f t="shared" si="2"/>
        <v>0</v>
      </c>
      <c r="D36" s="12">
        <f t="shared" si="3"/>
        <v>0</v>
      </c>
      <c r="E36" s="154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36"/>
      <c r="S36" s="20"/>
      <c r="T36" s="153"/>
      <c r="U36" s="9"/>
      <c r="V36" s="8"/>
      <c r="W36" s="8"/>
      <c r="X36" s="20"/>
      <c r="Y36" s="20"/>
      <c r="Z36" s="19"/>
      <c r="AA36" s="19"/>
      <c r="AB36" s="20"/>
      <c r="AC36" s="20"/>
      <c r="AD36" s="20"/>
      <c r="AE36" s="163"/>
      <c r="AF36" s="93"/>
      <c r="AG36" s="93"/>
      <c r="AH36" s="37"/>
      <c r="AI36" s="36"/>
      <c r="AJ36" s="36"/>
      <c r="AK36" s="36"/>
      <c r="AL36" s="36"/>
      <c r="AM36" s="20"/>
      <c r="AN36" s="20"/>
      <c r="AO36" s="20"/>
      <c r="AP36" s="44"/>
      <c r="AQ36" s="44"/>
      <c r="AR36" s="44"/>
      <c r="AS36" s="45"/>
      <c r="AT36" s="45"/>
      <c r="AU36" s="45"/>
      <c r="AV36" s="6"/>
      <c r="AW36" s="6"/>
      <c r="AX36" s="35"/>
      <c r="AY36" s="35"/>
      <c r="AZ36" s="35"/>
      <c r="BA36" s="35"/>
      <c r="BB36" s="35"/>
      <c r="BC36" s="35"/>
      <c r="BD36" s="46"/>
      <c r="BE36" s="2">
        <f t="shared" si="4"/>
        <v>0</v>
      </c>
      <c r="BF36" s="3">
        <f t="shared" si="5"/>
        <v>0</v>
      </c>
    </row>
    <row r="37" spans="1:58" ht="48.6" customHeight="1" thickBot="1">
      <c r="A37" s="82" t="s">
        <v>77</v>
      </c>
      <c r="B37" s="21" t="s">
        <v>38</v>
      </c>
      <c r="C37" s="11">
        <f t="shared" si="2"/>
        <v>0</v>
      </c>
      <c r="D37" s="12">
        <f t="shared" si="3"/>
        <v>0</v>
      </c>
      <c r="E37" s="154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36"/>
      <c r="S37" s="20"/>
      <c r="T37" s="153"/>
      <c r="U37" s="9"/>
      <c r="V37" s="8"/>
      <c r="W37" s="8"/>
      <c r="X37" s="20"/>
      <c r="Y37" s="20"/>
      <c r="Z37" s="19"/>
      <c r="AA37" s="19"/>
      <c r="AB37" s="20"/>
      <c r="AC37" s="20"/>
      <c r="AD37" s="20"/>
      <c r="AE37" s="163"/>
      <c r="AF37" s="93"/>
      <c r="AG37" s="93"/>
      <c r="AH37" s="37"/>
      <c r="AI37" s="36"/>
      <c r="AJ37" s="36"/>
      <c r="AK37" s="36"/>
      <c r="AL37" s="36"/>
      <c r="AM37" s="20"/>
      <c r="AN37" s="20"/>
      <c r="AO37" s="20"/>
      <c r="AP37" s="44"/>
      <c r="AQ37" s="44"/>
      <c r="AR37" s="44"/>
      <c r="AS37" s="45"/>
      <c r="AT37" s="45"/>
      <c r="AU37" s="45"/>
      <c r="AV37" s="6"/>
      <c r="AW37" s="6"/>
      <c r="AX37" s="35"/>
      <c r="AY37" s="35"/>
      <c r="AZ37" s="35"/>
      <c r="BA37" s="35"/>
      <c r="BB37" s="35"/>
      <c r="BC37" s="35"/>
      <c r="BD37" s="46"/>
      <c r="BE37" s="2">
        <f t="shared" si="4"/>
        <v>0</v>
      </c>
      <c r="BF37" s="3">
        <f t="shared" si="5"/>
        <v>0</v>
      </c>
    </row>
    <row r="38" spans="1:58" ht="45" customHeight="1" thickBot="1">
      <c r="A38" s="56" t="s">
        <v>78</v>
      </c>
      <c r="B38" s="21" t="s">
        <v>39</v>
      </c>
      <c r="C38" s="11">
        <f>SUM(E38:AO38)</f>
        <v>0</v>
      </c>
      <c r="D38" s="12">
        <f t="shared" si="3"/>
        <v>0</v>
      </c>
      <c r="E38" s="152"/>
      <c r="F38" s="151"/>
      <c r="G38" s="151"/>
      <c r="H38" s="151"/>
      <c r="I38" s="151"/>
      <c r="J38" s="151"/>
      <c r="K38" s="151"/>
      <c r="L38" s="151"/>
      <c r="M38" s="153"/>
      <c r="N38" s="153"/>
      <c r="O38" s="153"/>
      <c r="P38" s="153"/>
      <c r="Q38" s="153"/>
      <c r="R38" s="36"/>
      <c r="S38" s="20"/>
      <c r="T38" s="153"/>
      <c r="U38" s="9"/>
      <c r="V38" s="8"/>
      <c r="W38" s="8"/>
      <c r="X38" s="20"/>
      <c r="Y38" s="20"/>
      <c r="Z38" s="19"/>
      <c r="AA38" s="19"/>
      <c r="AB38" s="20"/>
      <c r="AC38" s="20"/>
      <c r="AD38" s="20"/>
      <c r="AE38" s="163"/>
      <c r="AF38" s="93"/>
      <c r="AG38" s="93"/>
      <c r="AH38" s="37"/>
      <c r="AI38" s="36"/>
      <c r="AJ38" s="36"/>
      <c r="AK38" s="36"/>
      <c r="AL38" s="36"/>
      <c r="AM38" s="20"/>
      <c r="AN38" s="20"/>
      <c r="AO38" s="20"/>
      <c r="AP38" s="44"/>
      <c r="AQ38" s="44"/>
      <c r="AR38" s="44"/>
      <c r="AS38" s="45"/>
      <c r="AT38" s="45"/>
      <c r="AU38" s="45"/>
      <c r="AV38" s="6"/>
      <c r="AW38" s="6"/>
      <c r="AX38" s="35"/>
      <c r="AY38" s="35"/>
      <c r="AZ38" s="35"/>
      <c r="BA38" s="35"/>
      <c r="BB38" s="35"/>
      <c r="BC38" s="35"/>
      <c r="BD38" s="46"/>
      <c r="BE38" s="2">
        <f t="shared" si="4"/>
        <v>0</v>
      </c>
      <c r="BF38" s="3">
        <f t="shared" si="5"/>
        <v>0</v>
      </c>
    </row>
    <row r="39" spans="1:58" ht="35.1" customHeight="1" thickBot="1">
      <c r="A39" s="81" t="s">
        <v>79</v>
      </c>
      <c r="B39" s="21" t="s">
        <v>94</v>
      </c>
      <c r="C39" s="11">
        <f t="shared" si="2"/>
        <v>37</v>
      </c>
      <c r="D39" s="12">
        <f t="shared" si="3"/>
        <v>15</v>
      </c>
      <c r="E39" s="154">
        <v>1</v>
      </c>
      <c r="F39" s="154">
        <v>1</v>
      </c>
      <c r="G39" s="154">
        <v>1</v>
      </c>
      <c r="H39" s="154">
        <v>1</v>
      </c>
      <c r="I39" s="154">
        <v>1</v>
      </c>
      <c r="J39" s="154">
        <v>1</v>
      </c>
      <c r="K39" s="154">
        <v>1</v>
      </c>
      <c r="L39" s="154">
        <v>1</v>
      </c>
      <c r="M39" s="154">
        <v>1</v>
      </c>
      <c r="N39" s="154">
        <v>1</v>
      </c>
      <c r="O39" s="154">
        <v>1</v>
      </c>
      <c r="P39" s="154">
        <v>1</v>
      </c>
      <c r="Q39" s="154">
        <v>1</v>
      </c>
      <c r="R39" s="274"/>
      <c r="S39" s="23">
        <v>1</v>
      </c>
      <c r="T39" s="153">
        <v>1</v>
      </c>
      <c r="U39" s="9"/>
      <c r="V39" s="8"/>
      <c r="W39" s="8"/>
      <c r="X39" s="20"/>
      <c r="Y39" s="20"/>
      <c r="Z39" s="19"/>
      <c r="AA39" s="19"/>
      <c r="AB39" s="153"/>
      <c r="AC39" s="153"/>
      <c r="AD39" s="153"/>
      <c r="AE39" s="162"/>
      <c r="AF39" s="93"/>
      <c r="AG39" s="93"/>
      <c r="AH39" s="37"/>
      <c r="AI39" s="36"/>
      <c r="AJ39" s="36"/>
      <c r="AK39" s="36"/>
      <c r="AL39" s="36"/>
      <c r="AM39" s="20">
        <v>7</v>
      </c>
      <c r="AN39" s="20">
        <v>7</v>
      </c>
      <c r="AO39" s="121">
        <v>8</v>
      </c>
      <c r="AP39" s="44" t="s">
        <v>106</v>
      </c>
      <c r="AQ39" s="44"/>
      <c r="AR39" s="44"/>
      <c r="AS39" s="45"/>
      <c r="AT39" s="45"/>
      <c r="AU39" s="45"/>
      <c r="AV39" s="6"/>
      <c r="AW39" s="6"/>
      <c r="AX39" s="35"/>
      <c r="AY39" s="35"/>
      <c r="AZ39" s="35"/>
      <c r="BA39" s="35"/>
      <c r="BB39" s="35"/>
      <c r="BC39" s="35"/>
      <c r="BD39" s="46"/>
      <c r="BE39" s="2">
        <f t="shared" si="4"/>
        <v>22</v>
      </c>
      <c r="BF39" s="3">
        <f t="shared" si="5"/>
        <v>37</v>
      </c>
    </row>
    <row r="40" spans="1:58" ht="35.1" customHeight="1" thickBot="1">
      <c r="A40" s="57" t="s">
        <v>80</v>
      </c>
      <c r="B40" s="22" t="s">
        <v>41</v>
      </c>
      <c r="C40" s="11">
        <f t="shared" si="2"/>
        <v>0</v>
      </c>
      <c r="D40" s="12">
        <f t="shared" si="3"/>
        <v>0</v>
      </c>
      <c r="E40" s="154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36"/>
      <c r="S40" s="20"/>
      <c r="T40" s="153"/>
      <c r="U40" s="9"/>
      <c r="V40" s="8"/>
      <c r="W40" s="8"/>
      <c r="X40" s="20"/>
      <c r="Y40" s="20"/>
      <c r="Z40" s="19"/>
      <c r="AA40" s="19"/>
      <c r="AB40" s="20"/>
      <c r="AC40" s="20"/>
      <c r="AD40" s="20"/>
      <c r="AE40" s="163"/>
      <c r="AF40" s="93"/>
      <c r="AG40" s="93"/>
      <c r="AH40" s="37"/>
      <c r="AI40" s="36"/>
      <c r="AJ40" s="36"/>
      <c r="AK40" s="36"/>
      <c r="AL40" s="36"/>
      <c r="AM40" s="20"/>
      <c r="AN40" s="20"/>
      <c r="AO40" s="20"/>
      <c r="AP40" s="44"/>
      <c r="AQ40" s="44"/>
      <c r="AR40" s="44"/>
      <c r="AS40" s="45"/>
      <c r="AT40" s="45"/>
      <c r="AU40" s="45"/>
      <c r="AV40" s="6"/>
      <c r="AW40" s="6"/>
      <c r="AX40" s="35"/>
      <c r="AY40" s="35"/>
      <c r="AZ40" s="35"/>
      <c r="BA40" s="35"/>
      <c r="BB40" s="35"/>
      <c r="BC40" s="35"/>
      <c r="BD40" s="46"/>
      <c r="BE40" s="2">
        <f t="shared" si="4"/>
        <v>0</v>
      </c>
      <c r="BF40" s="3">
        <f t="shared" si="5"/>
        <v>0</v>
      </c>
    </row>
    <row r="41" spans="1:58" ht="35.1" customHeight="1" thickBot="1">
      <c r="A41" s="66" t="s">
        <v>81</v>
      </c>
      <c r="B41" s="25" t="s">
        <v>41</v>
      </c>
      <c r="C41" s="11">
        <f t="shared" si="2"/>
        <v>0</v>
      </c>
      <c r="D41" s="12">
        <f t="shared" si="3"/>
        <v>0</v>
      </c>
      <c r="E41" s="23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36"/>
      <c r="S41" s="20"/>
      <c r="T41" s="20"/>
      <c r="U41" s="9"/>
      <c r="V41" s="8"/>
      <c r="W41" s="8"/>
      <c r="X41" s="20"/>
      <c r="Y41" s="20"/>
      <c r="Z41" s="20"/>
      <c r="AA41" s="20"/>
      <c r="AB41" s="20"/>
      <c r="AC41" s="20"/>
      <c r="AD41" s="20"/>
      <c r="AE41" s="163"/>
      <c r="AF41" s="93"/>
      <c r="AG41" s="93"/>
      <c r="AH41" s="37"/>
      <c r="AI41" s="36"/>
      <c r="AJ41" s="36"/>
      <c r="AK41" s="36"/>
      <c r="AL41" s="36"/>
      <c r="AM41" s="20"/>
      <c r="AN41" s="20"/>
      <c r="AO41" s="20"/>
      <c r="AP41" s="44"/>
      <c r="AQ41" s="44"/>
      <c r="AR41" s="44"/>
      <c r="AS41" s="45"/>
      <c r="AT41" s="45"/>
      <c r="AU41" s="45"/>
      <c r="AV41" s="6"/>
      <c r="AW41" s="6"/>
      <c r="AX41" s="35"/>
      <c r="AY41" s="35"/>
      <c r="AZ41" s="35"/>
      <c r="BA41" s="35"/>
      <c r="BB41" s="35"/>
      <c r="BC41" s="35"/>
      <c r="BD41" s="46"/>
      <c r="BE41" s="2">
        <f t="shared" si="4"/>
        <v>0</v>
      </c>
      <c r="BF41" s="3">
        <f t="shared" si="5"/>
        <v>0</v>
      </c>
    </row>
    <row r="42" spans="1:58" ht="35.1" customHeight="1" thickBot="1">
      <c r="A42" s="66" t="s">
        <v>95</v>
      </c>
      <c r="B42" s="25" t="s">
        <v>103</v>
      </c>
      <c r="C42" s="11">
        <f t="shared" si="2"/>
        <v>0</v>
      </c>
      <c r="D42" s="12">
        <f t="shared" si="3"/>
        <v>0</v>
      </c>
      <c r="E42" s="23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36"/>
      <c r="S42" s="20"/>
      <c r="T42" s="20"/>
      <c r="U42" s="9"/>
      <c r="V42" s="8"/>
      <c r="W42" s="8"/>
      <c r="X42" s="20"/>
      <c r="Y42" s="20"/>
      <c r="Z42" s="20"/>
      <c r="AA42" s="20"/>
      <c r="AB42" s="20"/>
      <c r="AC42" s="20"/>
      <c r="AD42" s="20"/>
      <c r="AE42" s="163"/>
      <c r="AF42" s="93"/>
      <c r="AG42" s="93"/>
      <c r="AH42" s="37"/>
      <c r="AI42" s="36"/>
      <c r="AJ42" s="36"/>
      <c r="AK42" s="36"/>
      <c r="AL42" s="36"/>
      <c r="AM42" s="20"/>
      <c r="AN42" s="20"/>
      <c r="AO42" s="20"/>
      <c r="AP42" s="44"/>
      <c r="AQ42" s="44"/>
      <c r="AR42" s="44"/>
      <c r="AS42" s="45"/>
      <c r="AT42" s="45"/>
      <c r="AU42" s="45"/>
      <c r="AV42" s="6"/>
      <c r="AW42" s="6"/>
      <c r="AX42" s="35"/>
      <c r="AY42" s="35"/>
      <c r="AZ42" s="35"/>
      <c r="BA42" s="35"/>
      <c r="BB42" s="35"/>
      <c r="BC42" s="35"/>
      <c r="BD42" s="46"/>
      <c r="BE42" s="2">
        <f t="shared" si="4"/>
        <v>0</v>
      </c>
      <c r="BF42" s="3">
        <f t="shared" si="5"/>
        <v>0</v>
      </c>
    </row>
    <row r="43" spans="1:58" ht="35.1" customHeight="1" thickBot="1">
      <c r="A43" s="66" t="s">
        <v>104</v>
      </c>
      <c r="B43" s="25" t="s">
        <v>96</v>
      </c>
      <c r="C43" s="11">
        <f t="shared" si="2"/>
        <v>0</v>
      </c>
      <c r="D43" s="12">
        <f t="shared" si="3"/>
        <v>0</v>
      </c>
      <c r="E43" s="23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36"/>
      <c r="S43" s="20"/>
      <c r="T43" s="20"/>
      <c r="U43" s="9"/>
      <c r="V43" s="8"/>
      <c r="W43" s="8"/>
      <c r="X43" s="20"/>
      <c r="Y43" s="20"/>
      <c r="Z43" s="20"/>
      <c r="AA43" s="20"/>
      <c r="AB43" s="20"/>
      <c r="AC43" s="20"/>
      <c r="AD43" s="20"/>
      <c r="AE43" s="163"/>
      <c r="AF43" s="93"/>
      <c r="AG43" s="93"/>
      <c r="AH43" s="37"/>
      <c r="AI43" s="36"/>
      <c r="AJ43" s="36"/>
      <c r="AK43" s="36"/>
      <c r="AL43" s="36"/>
      <c r="AM43" s="20"/>
      <c r="AN43" s="20"/>
      <c r="AO43" s="20"/>
      <c r="AP43" s="44"/>
      <c r="AQ43" s="44"/>
      <c r="AR43" s="44"/>
      <c r="AS43" s="45"/>
      <c r="AT43" s="45"/>
      <c r="AU43" s="45"/>
      <c r="AV43" s="6"/>
      <c r="AW43" s="6"/>
      <c r="AX43" s="35"/>
      <c r="AY43" s="35"/>
      <c r="AZ43" s="35"/>
      <c r="BA43" s="35"/>
      <c r="BB43" s="35"/>
      <c r="BC43" s="35"/>
      <c r="BD43" s="46"/>
      <c r="BE43" s="2">
        <f t="shared" si="4"/>
        <v>0</v>
      </c>
      <c r="BF43" s="3">
        <f t="shared" si="5"/>
        <v>0</v>
      </c>
    </row>
    <row r="44" spans="1:58" ht="24" customHeight="1" thickBot="1">
      <c r="A44" s="58" t="s">
        <v>82</v>
      </c>
      <c r="B44" s="31" t="s">
        <v>42</v>
      </c>
      <c r="C44" s="11">
        <f t="shared" si="2"/>
        <v>0</v>
      </c>
      <c r="D44" s="12">
        <f t="shared" si="3"/>
        <v>0</v>
      </c>
      <c r="E44" s="23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36"/>
      <c r="S44" s="20"/>
      <c r="T44" s="20"/>
      <c r="U44" s="9"/>
      <c r="V44" s="8"/>
      <c r="W44" s="8"/>
      <c r="X44" s="20"/>
      <c r="Y44" s="20"/>
      <c r="Z44" s="20"/>
      <c r="AA44" s="20"/>
      <c r="AB44" s="20"/>
      <c r="AC44" s="20"/>
      <c r="AD44" s="20"/>
      <c r="AE44" s="163"/>
      <c r="AF44" s="93"/>
      <c r="AG44" s="93"/>
      <c r="AH44" s="37"/>
      <c r="AI44" s="36"/>
      <c r="AJ44" s="36"/>
      <c r="AK44" s="36"/>
      <c r="AL44" s="36"/>
      <c r="AM44" s="20"/>
      <c r="AN44" s="20"/>
      <c r="AO44" s="20"/>
      <c r="AP44" s="44"/>
      <c r="AQ44" s="44"/>
      <c r="AR44" s="44"/>
      <c r="AS44" s="45"/>
      <c r="AT44" s="45"/>
      <c r="AU44" s="45"/>
      <c r="AV44" s="6"/>
      <c r="AW44" s="6"/>
      <c r="AX44" s="35"/>
      <c r="AY44" s="35"/>
      <c r="AZ44" s="35"/>
      <c r="BA44" s="35"/>
      <c r="BB44" s="35"/>
      <c r="BC44" s="35"/>
      <c r="BD44" s="46"/>
      <c r="BE44" s="2">
        <f t="shared" si="4"/>
        <v>0</v>
      </c>
      <c r="BF44" s="3">
        <f t="shared" si="5"/>
        <v>0</v>
      </c>
    </row>
    <row r="45" spans="1:58" ht="31.9" customHeight="1" thickBot="1">
      <c r="A45" s="59" t="s">
        <v>83</v>
      </c>
      <c r="B45" s="31" t="s">
        <v>43</v>
      </c>
      <c r="C45" s="11">
        <f t="shared" si="2"/>
        <v>0</v>
      </c>
      <c r="D45" s="12">
        <f t="shared" si="3"/>
        <v>0</v>
      </c>
      <c r="E45" s="154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36"/>
      <c r="S45" s="20"/>
      <c r="T45" s="153"/>
      <c r="U45" s="9"/>
      <c r="V45" s="8"/>
      <c r="W45" s="8"/>
      <c r="X45" s="20"/>
      <c r="Y45" s="20"/>
      <c r="Z45" s="19"/>
      <c r="AA45" s="19"/>
      <c r="AB45" s="20"/>
      <c r="AC45" s="20"/>
      <c r="AD45" s="20"/>
      <c r="AE45" s="163"/>
      <c r="AF45" s="93"/>
      <c r="AG45" s="93"/>
      <c r="AH45" s="37"/>
      <c r="AI45" s="36"/>
      <c r="AJ45" s="36"/>
      <c r="AK45" s="36"/>
      <c r="AL45" s="36"/>
      <c r="AM45" s="20"/>
      <c r="AN45" s="20"/>
      <c r="AO45" s="20"/>
      <c r="AP45" s="44"/>
      <c r="AQ45" s="44"/>
      <c r="AR45" s="44"/>
      <c r="AS45" s="45"/>
      <c r="AT45" s="45"/>
      <c r="AU45" s="45"/>
      <c r="AV45" s="6"/>
      <c r="AW45" s="6"/>
      <c r="AX45" s="35"/>
      <c r="AY45" s="35"/>
      <c r="AZ45" s="35"/>
      <c r="BA45" s="35"/>
      <c r="BB45" s="35"/>
      <c r="BC45" s="35"/>
      <c r="BD45" s="46"/>
      <c r="BE45" s="2">
        <f t="shared" si="4"/>
        <v>0</v>
      </c>
      <c r="BF45" s="3">
        <f t="shared" si="5"/>
        <v>0</v>
      </c>
    </row>
    <row r="46" spans="1:58" ht="63" customHeight="1" thickBot="1">
      <c r="A46" s="60" t="s">
        <v>84</v>
      </c>
      <c r="B46" s="24" t="s">
        <v>44</v>
      </c>
      <c r="C46" s="11">
        <f>SUM(E46:AO46)</f>
        <v>0</v>
      </c>
      <c r="D46" s="12">
        <f t="shared" si="3"/>
        <v>0</v>
      </c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54"/>
      <c r="Q46" s="154"/>
      <c r="R46" s="274"/>
      <c r="S46" s="20"/>
      <c r="T46" s="153"/>
      <c r="U46" s="9"/>
      <c r="V46" s="8"/>
      <c r="W46" s="8"/>
      <c r="X46" s="20"/>
      <c r="Y46" s="20"/>
      <c r="Z46" s="19"/>
      <c r="AA46" s="19"/>
      <c r="AB46" s="153"/>
      <c r="AC46" s="153"/>
      <c r="AD46" s="20"/>
      <c r="AE46" s="147"/>
      <c r="AF46" s="93"/>
      <c r="AG46" s="93"/>
      <c r="AH46" s="166" t="s">
        <v>110</v>
      </c>
      <c r="AI46" s="36"/>
      <c r="AJ46" s="36"/>
      <c r="AK46" s="36"/>
      <c r="AL46" s="36"/>
      <c r="AM46" s="20"/>
      <c r="AN46" s="20"/>
      <c r="AO46" s="20"/>
      <c r="AP46" s="44"/>
      <c r="AQ46" s="44"/>
      <c r="AR46" s="44"/>
      <c r="AS46" s="45"/>
      <c r="AT46" s="45"/>
      <c r="AU46" s="45"/>
      <c r="AV46" s="6"/>
      <c r="AW46" s="6"/>
      <c r="AX46" s="35"/>
      <c r="AY46" s="35"/>
      <c r="AZ46" s="35"/>
      <c r="BA46" s="35"/>
      <c r="BB46" s="35"/>
      <c r="BC46" s="35"/>
      <c r="BD46" s="46"/>
      <c r="BE46" s="2">
        <f t="shared" si="4"/>
        <v>0</v>
      </c>
      <c r="BF46" s="3">
        <f t="shared" si="5"/>
        <v>0</v>
      </c>
    </row>
    <row r="47" spans="1:58" ht="35.1" customHeight="1" thickBot="1">
      <c r="A47" s="88" t="s">
        <v>85</v>
      </c>
      <c r="B47" s="25" t="s">
        <v>44</v>
      </c>
      <c r="C47" s="11">
        <f t="shared" si="2"/>
        <v>256</v>
      </c>
      <c r="D47" s="12">
        <f>SUM(E47:T47)</f>
        <v>180</v>
      </c>
      <c r="E47" s="154">
        <v>12</v>
      </c>
      <c r="F47" s="154">
        <v>12</v>
      </c>
      <c r="G47" s="154">
        <v>12</v>
      </c>
      <c r="H47" s="154">
        <v>12</v>
      </c>
      <c r="I47" s="154">
        <v>12</v>
      </c>
      <c r="J47" s="154">
        <v>12</v>
      </c>
      <c r="K47" s="154">
        <v>12</v>
      </c>
      <c r="L47" s="154">
        <v>12</v>
      </c>
      <c r="M47" s="154">
        <v>12</v>
      </c>
      <c r="N47" s="154">
        <v>12</v>
      </c>
      <c r="O47" s="154">
        <v>12</v>
      </c>
      <c r="P47" s="154">
        <v>12</v>
      </c>
      <c r="Q47" s="154">
        <v>12</v>
      </c>
      <c r="R47" s="274"/>
      <c r="S47" s="20">
        <v>12</v>
      </c>
      <c r="T47" s="153">
        <v>12</v>
      </c>
      <c r="U47" s="122" t="s">
        <v>112</v>
      </c>
      <c r="V47" s="34"/>
      <c r="W47" s="8"/>
      <c r="X47" s="20">
        <v>9</v>
      </c>
      <c r="Y47" s="20">
        <v>9</v>
      </c>
      <c r="Z47" s="20">
        <v>9</v>
      </c>
      <c r="AA47" s="20">
        <v>9</v>
      </c>
      <c r="AB47" s="153">
        <v>9</v>
      </c>
      <c r="AC47" s="153">
        <v>9</v>
      </c>
      <c r="AD47" s="153">
        <v>11</v>
      </c>
      <c r="AE47" s="162">
        <v>11</v>
      </c>
      <c r="AF47" s="93"/>
      <c r="AG47" s="93"/>
      <c r="AH47" s="37" t="s">
        <v>106</v>
      </c>
      <c r="AI47" s="36"/>
      <c r="AJ47" s="36"/>
      <c r="AK47" s="36"/>
      <c r="AL47" s="36"/>
      <c r="AM47" s="20"/>
      <c r="AN47" s="20"/>
      <c r="AO47" s="20"/>
      <c r="AP47" s="44"/>
      <c r="AQ47" s="44"/>
      <c r="AR47" s="44"/>
      <c r="AS47" s="45"/>
      <c r="AT47" s="45"/>
      <c r="AU47" s="45"/>
      <c r="AV47" s="6"/>
      <c r="AW47" s="6"/>
      <c r="AX47" s="35"/>
      <c r="AY47" s="35"/>
      <c r="AZ47" s="35"/>
      <c r="BA47" s="35"/>
      <c r="BB47" s="35"/>
      <c r="BC47" s="35"/>
      <c r="BD47" s="46"/>
      <c r="BE47" s="2">
        <f t="shared" si="4"/>
        <v>76</v>
      </c>
      <c r="BF47" s="3">
        <f t="shared" si="5"/>
        <v>256</v>
      </c>
    </row>
    <row r="48" spans="1:58" ht="35.1" customHeight="1" thickBot="1">
      <c r="A48" s="86"/>
      <c r="B48" s="25" t="s">
        <v>97</v>
      </c>
      <c r="C48" s="11">
        <v>42</v>
      </c>
      <c r="D48" s="12">
        <f t="shared" si="3"/>
        <v>30</v>
      </c>
      <c r="E48" s="23">
        <v>2</v>
      </c>
      <c r="F48" s="23">
        <v>2</v>
      </c>
      <c r="G48" s="23">
        <v>2</v>
      </c>
      <c r="H48" s="23">
        <v>2</v>
      </c>
      <c r="I48" s="23">
        <v>2</v>
      </c>
      <c r="J48" s="23">
        <v>2</v>
      </c>
      <c r="K48" s="23">
        <v>2</v>
      </c>
      <c r="L48" s="23">
        <v>2</v>
      </c>
      <c r="M48" s="23">
        <v>2</v>
      </c>
      <c r="N48" s="23">
        <v>2</v>
      </c>
      <c r="O48" s="23">
        <v>2</v>
      </c>
      <c r="P48" s="23">
        <v>2</v>
      </c>
      <c r="Q48" s="23">
        <v>2</v>
      </c>
      <c r="R48" s="274"/>
      <c r="S48" s="20">
        <v>2</v>
      </c>
      <c r="T48" s="20">
        <v>2</v>
      </c>
      <c r="U48" s="9"/>
      <c r="V48" s="8"/>
      <c r="W48" s="8"/>
      <c r="X48" s="20">
        <v>2</v>
      </c>
      <c r="Y48" s="20">
        <v>2</v>
      </c>
      <c r="Z48" s="20">
        <v>2</v>
      </c>
      <c r="AA48" s="20">
        <v>2</v>
      </c>
      <c r="AB48" s="20">
        <v>2</v>
      </c>
      <c r="AC48" s="20">
        <v>2</v>
      </c>
      <c r="AD48" s="20"/>
      <c r="AE48" s="163"/>
      <c r="AF48" s="93"/>
      <c r="AG48" s="93"/>
      <c r="AH48" s="37"/>
      <c r="AI48" s="36"/>
      <c r="AJ48" s="36"/>
      <c r="AK48" s="36"/>
      <c r="AL48" s="36"/>
      <c r="AM48" s="20"/>
      <c r="AN48" s="20"/>
      <c r="AO48" s="20"/>
      <c r="AP48" s="44"/>
      <c r="AQ48" s="44"/>
      <c r="AR48" s="44"/>
      <c r="AS48" s="45"/>
      <c r="AT48" s="45"/>
      <c r="AU48" s="45"/>
      <c r="AV48" s="6"/>
      <c r="AW48" s="6"/>
      <c r="AX48" s="35"/>
      <c r="AY48" s="35"/>
      <c r="AZ48" s="35"/>
      <c r="BA48" s="35"/>
      <c r="BB48" s="35"/>
      <c r="BC48" s="35"/>
      <c r="BD48" s="46"/>
      <c r="BE48" s="2">
        <f t="shared" si="4"/>
        <v>12</v>
      </c>
      <c r="BF48" s="3">
        <f t="shared" si="5"/>
        <v>42</v>
      </c>
    </row>
    <row r="49" spans="1:59" ht="34.9" customHeight="1" thickBot="1">
      <c r="A49" s="86"/>
      <c r="B49" s="25" t="s">
        <v>99</v>
      </c>
      <c r="C49" s="11">
        <f t="shared" si="2"/>
        <v>0</v>
      </c>
      <c r="D49" s="12">
        <f t="shared" si="3"/>
        <v>0</v>
      </c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74"/>
      <c r="S49" s="20"/>
      <c r="T49" s="20"/>
      <c r="U49" s="9"/>
      <c r="V49" s="8"/>
      <c r="W49" s="8"/>
      <c r="X49" s="20"/>
      <c r="Y49" s="20"/>
      <c r="Z49" s="20"/>
      <c r="AA49" s="20"/>
      <c r="AB49" s="20"/>
      <c r="AC49" s="20"/>
      <c r="AD49" s="20"/>
      <c r="AE49" s="163"/>
      <c r="AF49" s="93"/>
      <c r="AG49" s="93"/>
      <c r="AH49" s="37"/>
      <c r="AI49" s="36"/>
      <c r="AJ49" s="36"/>
      <c r="AK49" s="36"/>
      <c r="AL49" s="36"/>
      <c r="AM49" s="20"/>
      <c r="AN49" s="20"/>
      <c r="AO49" s="20"/>
      <c r="AP49" s="44"/>
      <c r="AQ49" s="44"/>
      <c r="AR49" s="44"/>
      <c r="AS49" s="45"/>
      <c r="AT49" s="45"/>
      <c r="AU49" s="45"/>
      <c r="AV49" s="6"/>
      <c r="AW49" s="6"/>
      <c r="AX49" s="35"/>
      <c r="AY49" s="35"/>
      <c r="AZ49" s="35"/>
      <c r="BA49" s="35"/>
      <c r="BB49" s="35"/>
      <c r="BC49" s="35"/>
      <c r="BD49" s="46"/>
      <c r="BE49" s="2">
        <f t="shared" si="4"/>
        <v>0</v>
      </c>
      <c r="BF49" s="3">
        <f t="shared" si="5"/>
        <v>0</v>
      </c>
    </row>
    <row r="50" spans="1:59" ht="34.9" customHeight="1" thickBot="1">
      <c r="A50" s="88" t="s">
        <v>98</v>
      </c>
      <c r="B50" s="25" t="s">
        <v>99</v>
      </c>
      <c r="C50" s="11">
        <f t="shared" si="2"/>
        <v>0</v>
      </c>
      <c r="D50" s="12">
        <f t="shared" si="3"/>
        <v>0</v>
      </c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74"/>
      <c r="S50" s="20"/>
      <c r="T50" s="20"/>
      <c r="U50" s="9"/>
      <c r="V50" s="8"/>
      <c r="W50" s="8"/>
      <c r="X50" s="20"/>
      <c r="Y50" s="20"/>
      <c r="Z50" s="20"/>
      <c r="AA50" s="20"/>
      <c r="AB50" s="20"/>
      <c r="AC50" s="20"/>
      <c r="AD50" s="20"/>
      <c r="AE50" s="163"/>
      <c r="AF50" s="93"/>
      <c r="AG50" s="93"/>
      <c r="AH50" s="37"/>
      <c r="AI50" s="36"/>
      <c r="AJ50" s="36"/>
      <c r="AK50" s="36"/>
      <c r="AL50" s="36"/>
      <c r="AM50" s="20"/>
      <c r="AN50" s="20"/>
      <c r="AO50" s="20"/>
      <c r="AP50" s="44"/>
      <c r="AQ50" s="44"/>
      <c r="AR50" s="44"/>
      <c r="AS50" s="45"/>
      <c r="AT50" s="45"/>
      <c r="AU50" s="45"/>
      <c r="AV50" s="6"/>
      <c r="AW50" s="6"/>
      <c r="AX50" s="35"/>
      <c r="AY50" s="35"/>
      <c r="AZ50" s="35"/>
      <c r="BA50" s="35"/>
      <c r="BB50" s="35"/>
      <c r="BC50" s="35"/>
      <c r="BD50" s="46"/>
      <c r="BE50" s="2">
        <f t="shared" si="4"/>
        <v>0</v>
      </c>
      <c r="BF50" s="3">
        <f t="shared" si="5"/>
        <v>0</v>
      </c>
    </row>
    <row r="51" spans="1:59" ht="34.9" customHeight="1" thickBot="1">
      <c r="A51" s="88" t="s">
        <v>101</v>
      </c>
      <c r="B51" s="25" t="s">
        <v>100</v>
      </c>
      <c r="C51" s="11">
        <f t="shared" si="2"/>
        <v>0</v>
      </c>
      <c r="D51" s="12">
        <f t="shared" si="3"/>
        <v>0</v>
      </c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74"/>
      <c r="S51" s="20"/>
      <c r="T51" s="20"/>
      <c r="U51" s="9"/>
      <c r="V51" s="8"/>
      <c r="W51" s="8"/>
      <c r="X51" s="20"/>
      <c r="Y51" s="20"/>
      <c r="Z51" s="20"/>
      <c r="AA51" s="20"/>
      <c r="AB51" s="20"/>
      <c r="AC51" s="20"/>
      <c r="AD51" s="20"/>
      <c r="AE51" s="163"/>
      <c r="AF51" s="93"/>
      <c r="AG51" s="93"/>
      <c r="AH51" s="37"/>
      <c r="AI51" s="36"/>
      <c r="AJ51" s="36"/>
      <c r="AK51" s="36"/>
      <c r="AL51" s="36"/>
      <c r="AM51" s="20"/>
      <c r="AN51" s="20"/>
      <c r="AO51" s="20"/>
      <c r="AP51" s="44"/>
      <c r="AQ51" s="44"/>
      <c r="AR51" s="44"/>
      <c r="AS51" s="45"/>
      <c r="AT51" s="45"/>
      <c r="AU51" s="45"/>
      <c r="AV51" s="6"/>
      <c r="AW51" s="6"/>
      <c r="AX51" s="35"/>
      <c r="AY51" s="35"/>
      <c r="AZ51" s="35"/>
      <c r="BA51" s="35"/>
      <c r="BB51" s="35"/>
      <c r="BC51" s="35"/>
      <c r="BD51" s="46"/>
      <c r="BE51" s="2">
        <f t="shared" si="4"/>
        <v>0</v>
      </c>
      <c r="BF51" s="3">
        <f t="shared" si="5"/>
        <v>0</v>
      </c>
    </row>
    <row r="52" spans="1:59" ht="25.15" customHeight="1" thickBot="1">
      <c r="A52" s="61" t="s">
        <v>86</v>
      </c>
      <c r="B52" s="26" t="s">
        <v>42</v>
      </c>
      <c r="C52" s="11">
        <f>SUM(E52:AO52)</f>
        <v>0</v>
      </c>
      <c r="D52" s="12">
        <f t="shared" si="3"/>
        <v>0</v>
      </c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74"/>
      <c r="S52" s="20"/>
      <c r="T52" s="20"/>
      <c r="U52" s="9"/>
      <c r="V52" s="8"/>
      <c r="W52" s="8"/>
      <c r="X52" s="20"/>
      <c r="Y52" s="20"/>
      <c r="Z52" s="20"/>
      <c r="AA52" s="20"/>
      <c r="AB52" s="20"/>
      <c r="AC52" s="20"/>
      <c r="AD52" s="20"/>
      <c r="AE52" s="163"/>
      <c r="AF52" s="93"/>
      <c r="AG52" s="93"/>
      <c r="AH52" s="37"/>
      <c r="AI52" s="36"/>
      <c r="AJ52" s="36"/>
      <c r="AK52" s="36"/>
      <c r="AL52" s="36"/>
      <c r="AM52" s="20"/>
      <c r="AN52" s="20"/>
      <c r="AO52" s="20"/>
      <c r="AP52" s="44"/>
      <c r="AQ52" s="44"/>
      <c r="AR52" s="44"/>
      <c r="AS52" s="45"/>
      <c r="AT52" s="45"/>
      <c r="AU52" s="45"/>
      <c r="AV52" s="6"/>
      <c r="AW52" s="6"/>
      <c r="AX52" s="35"/>
      <c r="AY52" s="35"/>
      <c r="AZ52" s="35"/>
      <c r="BA52" s="35"/>
      <c r="BB52" s="35"/>
      <c r="BC52" s="35"/>
      <c r="BD52" s="46"/>
      <c r="BE52" s="2">
        <f t="shared" si="4"/>
        <v>0</v>
      </c>
      <c r="BF52" s="3">
        <f t="shared" si="5"/>
        <v>0</v>
      </c>
    </row>
    <row r="53" spans="1:59" ht="39" customHeight="1" thickBot="1">
      <c r="A53" s="62" t="s">
        <v>87</v>
      </c>
      <c r="B53" s="27" t="s">
        <v>45</v>
      </c>
      <c r="C53" s="11">
        <f t="shared" si="2"/>
        <v>0</v>
      </c>
      <c r="D53" s="12">
        <f t="shared" si="3"/>
        <v>0</v>
      </c>
      <c r="E53" s="154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36"/>
      <c r="S53" s="147"/>
      <c r="T53" s="153"/>
      <c r="U53" s="9"/>
      <c r="V53" s="8"/>
      <c r="W53" s="8"/>
      <c r="X53" s="20"/>
      <c r="Y53" s="20"/>
      <c r="Z53" s="19"/>
      <c r="AA53" s="19"/>
      <c r="AB53" s="20"/>
      <c r="AC53" s="20"/>
      <c r="AD53" s="153"/>
      <c r="AE53" s="162"/>
      <c r="AF53" s="36"/>
      <c r="AG53" s="36" t="s">
        <v>106</v>
      </c>
      <c r="AH53" s="37"/>
      <c r="AI53" s="36"/>
      <c r="AJ53" s="36"/>
      <c r="AK53" s="36"/>
      <c r="AL53" s="36"/>
      <c r="AM53" s="20"/>
      <c r="AN53" s="20"/>
      <c r="AO53" s="20"/>
      <c r="AP53" s="44"/>
      <c r="AQ53" s="44"/>
      <c r="AR53" s="44"/>
      <c r="AS53" s="45"/>
      <c r="AT53" s="45"/>
      <c r="AU53" s="45"/>
      <c r="AV53" s="6"/>
      <c r="AW53" s="6"/>
      <c r="AX53" s="35"/>
      <c r="AY53" s="35"/>
      <c r="AZ53" s="35"/>
      <c r="BA53" s="35"/>
      <c r="BB53" s="35"/>
      <c r="BC53" s="35"/>
      <c r="BD53" s="46"/>
      <c r="BE53" s="2">
        <f t="shared" si="4"/>
        <v>0</v>
      </c>
      <c r="BF53" s="3">
        <f t="shared" si="5"/>
        <v>0</v>
      </c>
    </row>
    <row r="54" spans="1:59" ht="64.150000000000006" customHeight="1" thickBot="1">
      <c r="A54" s="60" t="s">
        <v>88</v>
      </c>
      <c r="B54" s="28" t="s">
        <v>46</v>
      </c>
      <c r="C54" s="11">
        <f t="shared" si="2"/>
        <v>0</v>
      </c>
      <c r="D54" s="12">
        <f t="shared" si="3"/>
        <v>0</v>
      </c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154"/>
      <c r="Q54" s="154"/>
      <c r="R54" s="274"/>
      <c r="S54" s="20"/>
      <c r="T54" s="153"/>
      <c r="U54" s="9"/>
      <c r="V54" s="8"/>
      <c r="W54" s="8"/>
      <c r="X54" s="20"/>
      <c r="Y54" s="20"/>
      <c r="Z54" s="19"/>
      <c r="AA54" s="19"/>
      <c r="AB54" s="19"/>
      <c r="AC54" s="19"/>
      <c r="AD54" s="153"/>
      <c r="AE54" s="162"/>
      <c r="AF54" s="36"/>
      <c r="AG54" s="36"/>
      <c r="AH54" s="166"/>
      <c r="AI54" s="36" t="s">
        <v>113</v>
      </c>
      <c r="AJ54" s="36"/>
      <c r="AK54" s="36"/>
      <c r="AL54" s="36"/>
      <c r="AM54" s="20"/>
      <c r="AN54" s="20"/>
      <c r="AO54" s="20"/>
      <c r="AP54" s="44"/>
      <c r="AQ54" s="44"/>
      <c r="AR54" s="44"/>
      <c r="AS54" s="45"/>
      <c r="AT54" s="45"/>
      <c r="AU54" s="45"/>
      <c r="AV54" s="6"/>
      <c r="AW54" s="6"/>
      <c r="AX54" s="35"/>
      <c r="AY54" s="35"/>
      <c r="AZ54" s="35"/>
      <c r="BA54" s="35"/>
      <c r="BB54" s="35"/>
      <c r="BC54" s="35"/>
      <c r="BD54" s="46"/>
      <c r="BE54" s="2">
        <f t="shared" si="4"/>
        <v>0</v>
      </c>
      <c r="BF54" s="3">
        <f t="shared" si="5"/>
        <v>0</v>
      </c>
    </row>
    <row r="55" spans="1:59" ht="35.1" customHeight="1" thickBot="1">
      <c r="A55" s="63" t="s">
        <v>89</v>
      </c>
      <c r="B55" s="29" t="s">
        <v>46</v>
      </c>
      <c r="C55" s="11">
        <v>244</v>
      </c>
      <c r="D55" s="12">
        <f t="shared" si="3"/>
        <v>105</v>
      </c>
      <c r="E55" s="154">
        <v>7</v>
      </c>
      <c r="F55" s="154">
        <v>7</v>
      </c>
      <c r="G55" s="154">
        <v>7</v>
      </c>
      <c r="H55" s="154">
        <v>7</v>
      </c>
      <c r="I55" s="154">
        <v>7</v>
      </c>
      <c r="J55" s="154">
        <v>7</v>
      </c>
      <c r="K55" s="154">
        <v>7</v>
      </c>
      <c r="L55" s="154">
        <v>7</v>
      </c>
      <c r="M55" s="154">
        <v>7</v>
      </c>
      <c r="N55" s="154">
        <v>7</v>
      </c>
      <c r="O55" s="154">
        <v>7</v>
      </c>
      <c r="P55" s="154">
        <v>7</v>
      </c>
      <c r="Q55" s="154">
        <v>7</v>
      </c>
      <c r="R55" s="274"/>
      <c r="S55" s="20">
        <v>7</v>
      </c>
      <c r="T55" s="121">
        <v>7</v>
      </c>
      <c r="U55" s="9" t="s">
        <v>106</v>
      </c>
      <c r="V55" s="8"/>
      <c r="W55" s="8" t="s">
        <v>106</v>
      </c>
      <c r="X55" s="20">
        <v>9</v>
      </c>
      <c r="Y55" s="20">
        <v>9</v>
      </c>
      <c r="Z55" s="20">
        <v>9</v>
      </c>
      <c r="AA55" s="20">
        <v>9</v>
      </c>
      <c r="AB55" s="153">
        <v>9</v>
      </c>
      <c r="AC55" s="153">
        <v>9</v>
      </c>
      <c r="AD55" s="153">
        <v>9</v>
      </c>
      <c r="AE55" s="162">
        <v>7</v>
      </c>
      <c r="AF55" s="93"/>
      <c r="AG55" s="93"/>
      <c r="AH55" s="37" t="s">
        <v>106</v>
      </c>
      <c r="AI55" s="36"/>
      <c r="AJ55" s="36"/>
      <c r="AK55" s="36"/>
      <c r="AL55" s="36"/>
      <c r="AM55" s="20"/>
      <c r="AN55" s="20"/>
      <c r="AO55" s="20"/>
      <c r="AP55" s="44"/>
      <c r="AQ55" s="44"/>
      <c r="AR55" s="44"/>
      <c r="AS55" s="45"/>
      <c r="AT55" s="45"/>
      <c r="AU55" s="45"/>
      <c r="AV55" s="6"/>
      <c r="AW55" s="6"/>
      <c r="AX55" s="35"/>
      <c r="AY55" s="35"/>
      <c r="AZ55" s="35"/>
      <c r="BA55" s="35"/>
      <c r="BB55" s="35"/>
      <c r="BC55" s="35"/>
      <c r="BD55" s="46"/>
      <c r="BE55" s="2">
        <f t="shared" si="4"/>
        <v>70</v>
      </c>
      <c r="BF55" s="3">
        <f t="shared" si="5"/>
        <v>175</v>
      </c>
    </row>
    <row r="56" spans="1:59" ht="35.1" customHeight="1" thickBot="1">
      <c r="A56" s="87"/>
      <c r="B56" s="29" t="s">
        <v>40</v>
      </c>
      <c r="C56" s="11">
        <f>SUM(E56:AO56)</f>
        <v>69</v>
      </c>
      <c r="D56" s="12">
        <f t="shared" si="3"/>
        <v>45</v>
      </c>
      <c r="E56" s="23">
        <v>3</v>
      </c>
      <c r="F56" s="23">
        <v>3</v>
      </c>
      <c r="G56" s="23">
        <v>3</v>
      </c>
      <c r="H56" s="23">
        <v>3</v>
      </c>
      <c r="I56" s="23">
        <v>3</v>
      </c>
      <c r="J56" s="23">
        <v>3</v>
      </c>
      <c r="K56" s="23">
        <v>3</v>
      </c>
      <c r="L56" s="23">
        <v>3</v>
      </c>
      <c r="M56" s="23">
        <v>3</v>
      </c>
      <c r="N56" s="23">
        <v>3</v>
      </c>
      <c r="O56" s="23">
        <v>3</v>
      </c>
      <c r="P56" s="23">
        <v>3</v>
      </c>
      <c r="Q56" s="23">
        <v>3</v>
      </c>
      <c r="R56" s="36"/>
      <c r="S56" s="20">
        <v>3</v>
      </c>
      <c r="T56" s="20">
        <v>3</v>
      </c>
      <c r="U56" s="9"/>
      <c r="V56" s="8"/>
      <c r="W56" s="8"/>
      <c r="X56" s="20">
        <v>3</v>
      </c>
      <c r="Y56" s="20">
        <v>3</v>
      </c>
      <c r="Z56" s="20">
        <v>3</v>
      </c>
      <c r="AA56" s="20">
        <v>3</v>
      </c>
      <c r="AB56" s="20">
        <v>3</v>
      </c>
      <c r="AC56" s="20">
        <v>3</v>
      </c>
      <c r="AD56" s="20">
        <v>3</v>
      </c>
      <c r="AE56" s="163">
        <v>3</v>
      </c>
      <c r="AF56" s="93"/>
      <c r="AG56" s="93"/>
      <c r="AH56" s="37"/>
      <c r="AI56" s="36"/>
      <c r="AJ56" s="36"/>
      <c r="AK56" s="36"/>
      <c r="AL56" s="36"/>
      <c r="AM56" s="20"/>
      <c r="AN56" s="20"/>
      <c r="AO56" s="20"/>
      <c r="AP56" s="44"/>
      <c r="AQ56" s="44"/>
      <c r="AR56" s="44"/>
      <c r="AS56" s="45"/>
      <c r="AT56" s="45"/>
      <c r="AU56" s="45"/>
      <c r="AV56" s="6"/>
      <c r="AW56" s="6"/>
      <c r="AX56" s="35"/>
      <c r="AY56" s="35"/>
      <c r="AZ56" s="35"/>
      <c r="BA56" s="35"/>
      <c r="BB56" s="35"/>
      <c r="BC56" s="35"/>
      <c r="BD56" s="46"/>
      <c r="BE56" s="2">
        <f t="shared" si="4"/>
        <v>24</v>
      </c>
      <c r="BF56" s="3">
        <f t="shared" si="5"/>
        <v>69</v>
      </c>
    </row>
    <row r="57" spans="1:59" ht="37.9" customHeight="1" thickBot="1">
      <c r="A57" s="64" t="s">
        <v>90</v>
      </c>
      <c r="B57" s="27" t="s">
        <v>45</v>
      </c>
      <c r="C57" s="11">
        <f t="shared" si="2"/>
        <v>36</v>
      </c>
      <c r="D57" s="12">
        <f t="shared" si="3"/>
        <v>36</v>
      </c>
      <c r="E57" s="154"/>
      <c r="F57" s="153"/>
      <c r="G57" s="153"/>
      <c r="H57" s="153"/>
      <c r="I57" s="153"/>
      <c r="J57" s="153"/>
      <c r="K57" s="153"/>
      <c r="L57" s="153"/>
      <c r="M57" s="153"/>
      <c r="N57" s="153"/>
      <c r="O57" s="153"/>
      <c r="P57" s="153"/>
      <c r="Q57" s="153"/>
      <c r="R57" s="36">
        <v>36</v>
      </c>
      <c r="S57" s="20"/>
      <c r="T57" s="153"/>
      <c r="U57" s="9"/>
      <c r="V57" s="8"/>
      <c r="W57" s="8"/>
      <c r="X57" s="20"/>
      <c r="Y57" s="20"/>
      <c r="Z57" s="19"/>
      <c r="AA57" s="19"/>
      <c r="AB57" s="19"/>
      <c r="AC57" s="20"/>
      <c r="AD57" s="153"/>
      <c r="AE57" s="162"/>
      <c r="AF57" s="36"/>
      <c r="AG57" s="36"/>
      <c r="AH57" s="37" t="s">
        <v>106</v>
      </c>
      <c r="AI57" s="36"/>
      <c r="AJ57" s="36"/>
      <c r="AK57" s="36"/>
      <c r="AL57" s="36"/>
      <c r="AM57" s="20"/>
      <c r="AN57" s="20"/>
      <c r="AO57" s="20"/>
      <c r="AP57" s="44"/>
      <c r="AQ57" s="44"/>
      <c r="AR57" s="44"/>
      <c r="AS57" s="45"/>
      <c r="AT57" s="45"/>
      <c r="AU57" s="45"/>
      <c r="AV57" s="6"/>
      <c r="AW57" s="6"/>
      <c r="AX57" s="35"/>
      <c r="AY57" s="35"/>
      <c r="AZ57" s="35"/>
      <c r="BA57" s="35"/>
      <c r="BB57" s="35"/>
      <c r="BC57" s="35"/>
      <c r="BD57" s="46"/>
      <c r="BE57" s="2">
        <f t="shared" si="4"/>
        <v>0</v>
      </c>
      <c r="BF57" s="3">
        <f t="shared" si="5"/>
        <v>36</v>
      </c>
    </row>
    <row r="58" spans="1:59" ht="35.1" customHeight="1" thickBot="1">
      <c r="A58" s="65" t="s">
        <v>91</v>
      </c>
      <c r="B58" s="13" t="s">
        <v>47</v>
      </c>
      <c r="C58" s="11">
        <f t="shared" si="2"/>
        <v>0</v>
      </c>
      <c r="D58" s="12">
        <f t="shared" si="3"/>
        <v>0</v>
      </c>
      <c r="E58" s="154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36"/>
      <c r="S58" s="20"/>
      <c r="T58" s="153"/>
      <c r="U58" s="9"/>
      <c r="V58" s="8"/>
      <c r="W58" s="8"/>
      <c r="X58" s="20"/>
      <c r="Y58" s="20"/>
      <c r="Z58" s="19"/>
      <c r="AA58" s="19"/>
      <c r="AB58" s="19"/>
      <c r="AC58" s="19"/>
      <c r="AD58" s="153"/>
      <c r="AE58" s="162"/>
      <c r="AF58" s="36"/>
      <c r="AG58" s="36"/>
      <c r="AH58" s="37"/>
      <c r="AI58" s="36"/>
      <c r="AJ58" s="36"/>
      <c r="AK58" s="36"/>
      <c r="AL58" s="36"/>
      <c r="AM58" s="20"/>
      <c r="AN58" s="20"/>
      <c r="AO58" s="20"/>
      <c r="AP58" s="44"/>
      <c r="AQ58" s="44"/>
      <c r="AR58" s="44"/>
      <c r="AS58" s="45"/>
      <c r="AT58" s="45"/>
      <c r="AU58" s="45"/>
      <c r="AV58" s="6"/>
      <c r="AW58" s="6"/>
      <c r="AX58" s="35"/>
      <c r="AY58" s="35"/>
      <c r="AZ58" s="35"/>
      <c r="BA58" s="35"/>
      <c r="BB58" s="35"/>
      <c r="BC58" s="35"/>
      <c r="BD58" s="46"/>
      <c r="BE58" s="2">
        <f t="shared" si="4"/>
        <v>0</v>
      </c>
      <c r="BF58" s="3">
        <f t="shared" si="5"/>
        <v>0</v>
      </c>
    </row>
    <row r="59" spans="1:59" ht="27.6" customHeight="1" thickBot="1">
      <c r="A59" s="66" t="s">
        <v>92</v>
      </c>
      <c r="B59" s="30" t="s">
        <v>47</v>
      </c>
      <c r="C59" s="11">
        <f t="shared" si="2"/>
        <v>0</v>
      </c>
      <c r="D59" s="12">
        <f t="shared" si="3"/>
        <v>0</v>
      </c>
      <c r="E59" s="23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36"/>
      <c r="S59" s="20"/>
      <c r="T59" s="20"/>
      <c r="U59" s="9"/>
      <c r="V59" s="8"/>
      <c r="W59" s="8"/>
      <c r="X59" s="20"/>
      <c r="Y59" s="20"/>
      <c r="Z59" s="20"/>
      <c r="AA59" s="20"/>
      <c r="AB59" s="20"/>
      <c r="AC59" s="20"/>
      <c r="AD59" s="20"/>
      <c r="AE59" s="163"/>
      <c r="AF59" s="36"/>
      <c r="AG59" s="36"/>
      <c r="AH59" s="37"/>
      <c r="AI59" s="36"/>
      <c r="AJ59" s="36"/>
      <c r="AK59" s="36"/>
      <c r="AL59" s="36"/>
      <c r="AM59" s="20"/>
      <c r="AN59" s="20"/>
      <c r="AO59" s="20"/>
      <c r="AP59" s="44"/>
      <c r="AQ59" s="44"/>
      <c r="AR59" s="44"/>
      <c r="AS59" s="45"/>
      <c r="AT59" s="45"/>
      <c r="AU59" s="45"/>
      <c r="AV59" s="6"/>
      <c r="AW59" s="6"/>
      <c r="AX59" s="35"/>
      <c r="AY59" s="35"/>
      <c r="AZ59" s="35"/>
      <c r="BA59" s="35"/>
      <c r="BB59" s="35"/>
      <c r="BC59" s="35"/>
      <c r="BD59" s="46"/>
      <c r="BE59" s="2">
        <f t="shared" si="4"/>
        <v>0</v>
      </c>
      <c r="BF59" s="3">
        <f t="shared" si="5"/>
        <v>0</v>
      </c>
    </row>
    <row r="60" spans="1:59" ht="32.25" thickBot="1">
      <c r="A60" s="68" t="s">
        <v>93</v>
      </c>
      <c r="B60" s="27" t="s">
        <v>45</v>
      </c>
      <c r="C60" s="11">
        <f t="shared" si="2"/>
        <v>0</v>
      </c>
      <c r="D60" s="12">
        <f t="shared" si="3"/>
        <v>0</v>
      </c>
      <c r="E60" s="159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92"/>
      <c r="S60" s="85"/>
      <c r="T60" s="156"/>
      <c r="U60" s="70"/>
      <c r="V60" s="71"/>
      <c r="W60" s="71"/>
      <c r="X60" s="85"/>
      <c r="Y60" s="85"/>
      <c r="Z60" s="69"/>
      <c r="AA60" s="69"/>
      <c r="AB60" s="69"/>
      <c r="AC60" s="69"/>
      <c r="AD60" s="156"/>
      <c r="AE60" s="164"/>
      <c r="AF60" s="93"/>
      <c r="AG60" s="93"/>
      <c r="AH60" s="167"/>
      <c r="AI60" s="92"/>
      <c r="AJ60" s="92"/>
      <c r="AK60" s="92"/>
      <c r="AL60" s="92"/>
      <c r="AM60" s="85"/>
      <c r="AN60" s="85"/>
      <c r="AO60" s="85"/>
      <c r="AP60" s="72"/>
      <c r="AQ60" s="72"/>
      <c r="AR60" s="72"/>
      <c r="AS60" s="72"/>
      <c r="AT60" s="72"/>
      <c r="AU60" s="72"/>
      <c r="AV60" s="85"/>
      <c r="AW60" s="85"/>
      <c r="AX60" s="69"/>
      <c r="AY60" s="69"/>
      <c r="AZ60" s="69"/>
      <c r="BA60" s="69"/>
      <c r="BB60" s="69"/>
      <c r="BC60" s="69"/>
      <c r="BD60" s="73"/>
      <c r="BE60" s="2">
        <f t="shared" si="4"/>
        <v>0</v>
      </c>
      <c r="BF60" s="3">
        <f t="shared" si="5"/>
        <v>0</v>
      </c>
      <c r="BG60" s="49"/>
    </row>
    <row r="61" spans="1:59" ht="15" thickBot="1">
      <c r="A61" s="54"/>
      <c r="B61" s="54" t="s">
        <v>52</v>
      </c>
      <c r="C61" s="11">
        <f t="shared" si="2"/>
        <v>0</v>
      </c>
      <c r="D61" s="12">
        <f t="shared" si="3"/>
        <v>0</v>
      </c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93"/>
      <c r="S61" s="74"/>
      <c r="T61" s="155"/>
      <c r="U61" s="75"/>
      <c r="V61" s="76"/>
      <c r="W61" s="76"/>
      <c r="X61" s="74"/>
      <c r="Y61" s="74"/>
      <c r="Z61" s="54"/>
      <c r="AA61" s="54"/>
      <c r="AB61" s="54"/>
      <c r="AC61" s="54"/>
      <c r="AD61" s="155"/>
      <c r="AE61" s="165"/>
      <c r="AF61" s="93"/>
      <c r="AG61" s="93"/>
      <c r="AH61" s="168"/>
      <c r="AI61" s="93"/>
      <c r="AJ61" s="93"/>
      <c r="AK61" s="93"/>
      <c r="AL61" s="93"/>
      <c r="AM61" s="74"/>
      <c r="AN61" s="74"/>
      <c r="AO61" s="74"/>
      <c r="AP61" s="77"/>
      <c r="AQ61" s="77"/>
      <c r="AR61" s="77"/>
      <c r="AS61" s="77"/>
      <c r="AT61" s="77"/>
      <c r="AU61" s="77"/>
      <c r="AV61" s="74"/>
      <c r="AW61" s="74"/>
      <c r="AX61" s="54"/>
      <c r="AY61" s="54"/>
      <c r="AZ61" s="54"/>
      <c r="BA61" s="54"/>
      <c r="BB61" s="54"/>
      <c r="BC61" s="54"/>
      <c r="BD61" s="54"/>
      <c r="BE61" s="2">
        <f t="shared" si="4"/>
        <v>0</v>
      </c>
      <c r="BF61" s="3">
        <f t="shared" si="5"/>
        <v>0</v>
      </c>
    </row>
    <row r="62" spans="1:59">
      <c r="BE62" s="10"/>
      <c r="BF62" s="10"/>
    </row>
    <row r="63" spans="1:59">
      <c r="B63" s="67"/>
      <c r="C63" s="33"/>
      <c r="D63" s="1" t="s">
        <v>48</v>
      </c>
      <c r="N63" s="125"/>
      <c r="P63" s="1" t="s">
        <v>108</v>
      </c>
      <c r="BE63" s="10"/>
      <c r="BF63" s="10"/>
    </row>
    <row r="64" spans="1:59">
      <c r="BE64" s="10"/>
      <c r="BF64" s="10"/>
    </row>
    <row r="65" spans="3:58" ht="11.25" customHeight="1">
      <c r="C65" s="47"/>
      <c r="D65" s="1" t="s">
        <v>51</v>
      </c>
      <c r="N65" s="124"/>
      <c r="P65" s="1" t="s">
        <v>107</v>
      </c>
      <c r="BE65" s="10"/>
      <c r="BF65" s="10"/>
    </row>
    <row r="66" spans="3:58" ht="12" customHeight="1">
      <c r="BE66" s="10"/>
      <c r="BF66" s="10"/>
    </row>
    <row r="67" spans="3:58" ht="15" customHeight="1">
      <c r="C67" s="34"/>
      <c r="D67" s="1" t="s">
        <v>49</v>
      </c>
      <c r="N67" s="126"/>
      <c r="P67" s="1" t="s">
        <v>109</v>
      </c>
      <c r="AF67" s="120"/>
      <c r="AG67" s="120"/>
      <c r="AH67" s="120"/>
      <c r="AI67" s="120"/>
      <c r="BE67" s="10"/>
      <c r="BF67" s="10"/>
    </row>
    <row r="68" spans="3:58" ht="13.5" thickBot="1">
      <c r="BE68" s="10"/>
      <c r="BF68" s="10"/>
    </row>
    <row r="69" spans="3:58" ht="13.5" thickBot="1">
      <c r="C69" s="32"/>
      <c r="D69" s="1" t="s">
        <v>52</v>
      </c>
      <c r="N69" s="142" t="s">
        <v>105</v>
      </c>
      <c r="P69" s="317" t="s">
        <v>123</v>
      </c>
      <c r="Q69" s="317"/>
      <c r="R69" s="317"/>
      <c r="S69" s="317"/>
      <c r="T69" s="317"/>
      <c r="U69" s="317"/>
      <c r="V69" s="317"/>
      <c r="W69" s="317"/>
      <c r="BE69" s="10"/>
      <c r="BF69" s="10"/>
    </row>
    <row r="70" spans="3:58" ht="13.5" thickBot="1">
      <c r="N70" s="142"/>
      <c r="Q70" s="1" t="s">
        <v>124</v>
      </c>
      <c r="BE70" s="10"/>
      <c r="BF70" s="10"/>
    </row>
    <row r="71" spans="3:58" ht="19.899999999999999" customHeight="1" thickBot="1">
      <c r="C71" s="32"/>
      <c r="D71" s="1" t="s">
        <v>45</v>
      </c>
      <c r="N71" s="142"/>
      <c r="BE71" s="10"/>
      <c r="BF71" s="10"/>
    </row>
    <row r="72" spans="3:58" ht="13.5" thickBot="1">
      <c r="N72" s="142"/>
    </row>
    <row r="73" spans="3:58" ht="13.5" thickBot="1">
      <c r="N73" s="142"/>
    </row>
    <row r="74" spans="3:58" ht="13.5" thickBot="1">
      <c r="N74" s="142"/>
    </row>
  </sheetData>
  <mergeCells count="35">
    <mergeCell ref="P69:W69"/>
    <mergeCell ref="AP9:AP14"/>
    <mergeCell ref="AQ9:AQ14"/>
    <mergeCell ref="AR9:AR14"/>
    <mergeCell ref="BE3:BE7"/>
    <mergeCell ref="AG9:AG14"/>
    <mergeCell ref="AM3:AM7"/>
    <mergeCell ref="AR3:AU5"/>
    <mergeCell ref="AA3:AC5"/>
    <mergeCell ref="AD3:AD7"/>
    <mergeCell ref="AE3:AH5"/>
    <mergeCell ref="AI3:AI7"/>
    <mergeCell ref="AJ3:AL5"/>
    <mergeCell ref="X9:X14"/>
    <mergeCell ref="Y9:Y14"/>
    <mergeCell ref="BF3:BF7"/>
    <mergeCell ref="AV3:AV7"/>
    <mergeCell ref="AW3:AY5"/>
    <mergeCell ref="AZ3:AZ7"/>
    <mergeCell ref="BA3:BD5"/>
    <mergeCell ref="B1:BB1"/>
    <mergeCell ref="A3:A7"/>
    <mergeCell ref="B3:B7"/>
    <mergeCell ref="C3:C7"/>
    <mergeCell ref="D3:D7"/>
    <mergeCell ref="E3:H5"/>
    <mergeCell ref="I3:I7"/>
    <mergeCell ref="J3:L5"/>
    <mergeCell ref="M3:M7"/>
    <mergeCell ref="AN3:AQ5"/>
    <mergeCell ref="N3:Q5"/>
    <mergeCell ref="R3:U5"/>
    <mergeCell ref="V3:V7"/>
    <mergeCell ref="W3:Y5"/>
    <mergeCell ref="Z3:Z7"/>
  </mergeCells>
  <pageMargins left="0.31496062992125984" right="0.19685039370078741" top="0.27559055118110237" bottom="0.51181102362204722" header="0.11811023622047245" footer="0.31496062992125984"/>
  <pageSetup paperSize="9" scale="5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3 Курс </vt:lpstr>
      <vt:lpstr>4 Курс </vt:lpstr>
      <vt:lpstr>'3 Курс '!Область_печати</vt:lpstr>
      <vt:lpstr>'4 Курс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2023-02-13T12:58:01Z</dcterms:modified>
</cp:coreProperties>
</file>